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физкультура\"/>
    </mc:Choice>
  </mc:AlternateContent>
  <bookViews>
    <workbookView xWindow="0" yWindow="0" windowWidth="28800" windowHeight="12330" activeTab="5"/>
  </bookViews>
  <sheets>
    <sheet name="5-6 дев" sheetId="6" r:id="rId1"/>
    <sheet name="5-6 юн" sheetId="5" r:id="rId2"/>
    <sheet name="7-8 дев" sheetId="4" r:id="rId3"/>
    <sheet name="7-8 юн" sheetId="3" r:id="rId4"/>
    <sheet name="9-11 дев" sheetId="8" r:id="rId5"/>
    <sheet name="9-11 юн" sheetId="2" r:id="rId6"/>
  </sheets>
  <definedNames>
    <definedName name="_xlnm.Print_Area" localSheetId="0">'5-6 дев'!$A$1:$Q$97</definedName>
    <definedName name="_xlnm.Print_Area" localSheetId="1">'5-6 юн'!$A$1:$Q$97</definedName>
    <definedName name="_xlnm.Print_Area" localSheetId="2">'7-8 дев'!$A$1:$Q$73</definedName>
    <definedName name="_xlnm.Print_Area" localSheetId="3">'7-8 юн'!$A$1:$Q$70</definedName>
    <definedName name="_xlnm.Print_Area" localSheetId="4">'9-11 дев'!$A$1:$Q$87</definedName>
    <definedName name="_xlnm.Print_Area" localSheetId="5">'9-11 юн'!$A$1:$Q$87</definedName>
  </definedNames>
  <calcPr calcId="162913"/>
</workbook>
</file>

<file path=xl/calcChain.xml><?xml version="1.0" encoding="utf-8"?>
<calcChain xmlns="http://schemas.openxmlformats.org/spreadsheetml/2006/main">
  <c r="L37" i="8" l="1"/>
  <c r="N37" i="8" s="1"/>
  <c r="O37" i="8" s="1"/>
  <c r="N36" i="8"/>
  <c r="O36" i="8" s="1"/>
  <c r="L36" i="8"/>
  <c r="N21" i="2"/>
  <c r="O21" i="2" s="1"/>
  <c r="L21" i="2"/>
  <c r="L20" i="2"/>
  <c r="N20" i="2" s="1"/>
  <c r="O20" i="2" s="1"/>
  <c r="N19" i="2"/>
  <c r="N18" i="2"/>
  <c r="N17" i="2"/>
  <c r="O17" i="2" s="1"/>
  <c r="N16" i="2"/>
  <c r="O16" i="2" s="1"/>
  <c r="O15" i="2"/>
  <c r="O14" i="2"/>
  <c r="N13" i="2"/>
  <c r="O13" i="2" s="1"/>
  <c r="N35" i="8"/>
  <c r="N34" i="8"/>
  <c r="L33" i="8"/>
  <c r="N33" i="8" s="1"/>
  <c r="O33" i="8" s="1"/>
  <c r="L32" i="8"/>
  <c r="N32" i="8" s="1"/>
  <c r="O32" i="8" s="1"/>
  <c r="N31" i="8"/>
  <c r="N30" i="8"/>
  <c r="L29" i="8"/>
  <c r="N29" i="8" s="1"/>
  <c r="O29" i="8" s="1"/>
  <c r="L28" i="8"/>
  <c r="N28" i="8" s="1"/>
  <c r="O28" i="8" s="1"/>
  <c r="L27" i="8"/>
  <c r="N27" i="8" s="1"/>
  <c r="O27" i="8" s="1"/>
  <c r="N26" i="8"/>
  <c r="O26" i="8" s="1"/>
  <c r="L26" i="8"/>
  <c r="N25" i="8"/>
  <c r="N24" i="8"/>
  <c r="O23" i="8"/>
  <c r="N23" i="8"/>
  <c r="N22" i="8"/>
  <c r="O22" i="8" s="1"/>
  <c r="O21" i="8"/>
  <c r="N21" i="8"/>
  <c r="O20" i="8"/>
  <c r="O19" i="8"/>
  <c r="O18" i="8"/>
  <c r="O17" i="8"/>
  <c r="N16" i="8"/>
  <c r="O16" i="8" s="1"/>
  <c r="O15" i="8"/>
  <c r="N13" i="8"/>
  <c r="O13" i="8" s="1"/>
  <c r="N35" i="2"/>
  <c r="N34" i="2"/>
  <c r="N33" i="2"/>
  <c r="O33" i="2" s="1"/>
  <c r="L33" i="2"/>
  <c r="L32" i="2"/>
  <c r="N32" i="2" s="1"/>
  <c r="O32" i="2" s="1"/>
  <c r="N31" i="2"/>
  <c r="N30" i="2"/>
  <c r="L29" i="2"/>
  <c r="N29" i="2" s="1"/>
  <c r="O29" i="2" s="1"/>
  <c r="L28" i="2"/>
  <c r="N28" i="2" s="1"/>
  <c r="O28" i="2" s="1"/>
  <c r="L27" i="2"/>
  <c r="N27" i="2" s="1"/>
  <c r="O27" i="2" s="1"/>
  <c r="N26" i="2"/>
  <c r="O26" i="2" s="1"/>
  <c r="L26" i="2"/>
  <c r="N25" i="2"/>
  <c r="N24" i="2"/>
  <c r="O23" i="2"/>
  <c r="N23" i="2"/>
  <c r="N22" i="2"/>
  <c r="O22" i="2" s="1"/>
  <c r="N14" i="3"/>
  <c r="O14" i="3" s="1"/>
  <c r="L32" i="3"/>
  <c r="N32" i="3" s="1"/>
  <c r="O32" i="3" s="1"/>
  <c r="N31" i="3"/>
  <c r="N30" i="3"/>
  <c r="O30" i="3" s="1"/>
  <c r="N29" i="3"/>
  <c r="O29" i="3" s="1"/>
  <c r="N28" i="3"/>
  <c r="N27" i="3"/>
  <c r="N26" i="3"/>
  <c r="O26" i="3" s="1"/>
  <c r="L26" i="3"/>
  <c r="L25" i="3"/>
  <c r="N25" i="3" s="1"/>
  <c r="O25" i="3" s="1"/>
  <c r="L24" i="3"/>
  <c r="N24" i="3" s="1"/>
  <c r="O24" i="3" s="1"/>
  <c r="L23" i="3"/>
  <c r="N23" i="3" s="1"/>
  <c r="O23" i="3" s="1"/>
  <c r="N22" i="3"/>
  <c r="N21" i="3"/>
  <c r="N20" i="3"/>
  <c r="O20" i="3" s="1"/>
  <c r="N33" i="4"/>
  <c r="N32" i="4"/>
  <c r="L31" i="4"/>
  <c r="N31" i="4" s="1"/>
  <c r="O31" i="4" s="1"/>
  <c r="L30" i="4"/>
  <c r="N30" i="4" s="1"/>
  <c r="O30" i="4" s="1"/>
  <c r="N29" i="4"/>
  <c r="O29" i="4" s="1"/>
  <c r="L29" i="4"/>
  <c r="L28" i="4"/>
  <c r="N28" i="4" s="1"/>
  <c r="O28" i="4" s="1"/>
  <c r="L28" i="5"/>
  <c r="N28" i="5" s="1"/>
  <c r="O28" i="5" s="1"/>
  <c r="O27" i="5"/>
  <c r="O26" i="5"/>
  <c r="N25" i="5"/>
  <c r="O25" i="5" s="1"/>
  <c r="N24" i="5"/>
  <c r="O24" i="5" s="1"/>
  <c r="L23" i="5"/>
  <c r="N23" i="5" s="1"/>
  <c r="O23" i="5" s="1"/>
  <c r="L22" i="5"/>
  <c r="N22" i="5" s="1"/>
  <c r="O22" i="5" s="1"/>
  <c r="L31" i="6"/>
  <c r="N31" i="6" s="1"/>
  <c r="O31" i="6" s="1"/>
  <c r="L30" i="6"/>
  <c r="N30" i="6" s="1"/>
  <c r="O30" i="6" s="1"/>
  <c r="N29" i="6"/>
  <c r="O29" i="6" s="1"/>
  <c r="L29" i="6"/>
  <c r="O28" i="6"/>
  <c r="N27" i="6"/>
  <c r="O27" i="6" s="1"/>
  <c r="L27" i="6"/>
  <c r="L26" i="6"/>
  <c r="N26" i="6" s="1"/>
  <c r="O26" i="6" s="1"/>
  <c r="O25" i="6"/>
  <c r="O24" i="6"/>
  <c r="N23" i="6"/>
  <c r="O23" i="6" s="1"/>
  <c r="L23" i="6"/>
  <c r="L22" i="6"/>
  <c r="N22" i="6" s="1"/>
  <c r="O22" i="6" s="1"/>
  <c r="N21" i="6" l="1"/>
  <c r="O21" i="6" s="1"/>
  <c r="N20" i="6"/>
  <c r="N19" i="6"/>
  <c r="O19" i="6" s="1"/>
  <c r="N18" i="6"/>
  <c r="O18" i="6" s="1"/>
  <c r="N17" i="6"/>
  <c r="O17" i="6" s="1"/>
  <c r="O16" i="6"/>
  <c r="N16" i="6"/>
  <c r="N16" i="5"/>
  <c r="O16" i="5" s="1"/>
  <c r="N18" i="5"/>
  <c r="O18" i="5" s="1"/>
  <c r="N21" i="5"/>
  <c r="O21" i="5" s="1"/>
  <c r="N20" i="5"/>
  <c r="O20" i="5" s="1"/>
  <c r="N19" i="5"/>
  <c r="O19" i="5" s="1"/>
  <c r="N17" i="5"/>
  <c r="O17" i="5" s="1"/>
  <c r="N27" i="4"/>
  <c r="N26" i="4"/>
  <c r="N25" i="4"/>
  <c r="O25" i="4" s="1"/>
  <c r="N24" i="4"/>
  <c r="O24" i="4" s="1"/>
  <c r="N23" i="4"/>
  <c r="N22" i="4"/>
  <c r="N21" i="4"/>
  <c r="O20" i="4"/>
  <c r="N19" i="4"/>
  <c r="O19" i="4" s="1"/>
  <c r="N18" i="4"/>
  <c r="O18" i="4" s="1"/>
  <c r="N17" i="4"/>
  <c r="O17" i="4" s="1"/>
  <c r="N16" i="4"/>
  <c r="O16" i="4" s="1"/>
  <c r="N19" i="3"/>
  <c r="N18" i="3"/>
  <c r="N17" i="3"/>
  <c r="N13" i="3"/>
  <c r="O13" i="3" s="1"/>
  <c r="N16" i="3"/>
  <c r="O16" i="3" s="1"/>
  <c r="N15" i="3"/>
  <c r="O15" i="3" s="1"/>
</calcChain>
</file>

<file path=xl/sharedStrings.xml><?xml version="1.0" encoding="utf-8"?>
<sst xmlns="http://schemas.openxmlformats.org/spreadsheetml/2006/main" count="580" uniqueCount="126">
  <si>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</si>
  <si>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</si>
  <si>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</si>
  <si>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</si>
  <si>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</si>
  <si>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</si>
  <si>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</si>
  <si>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</si>
  <si>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</si>
  <si>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</si>
  <si>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  г. Чебоксары</t>
  </si>
  <si>
    <t xml:space="preserve"> г. Чебоксары</t>
  </si>
  <si>
    <t>СОШ №47</t>
  </si>
  <si>
    <t>Мигусев А.Ф.</t>
  </si>
  <si>
    <t>Яковлев М.Ф.</t>
  </si>
  <si>
    <t>Ф5-1</t>
  </si>
  <si>
    <t>Ф5-2</t>
  </si>
  <si>
    <t>Ф5-3</t>
  </si>
  <si>
    <t>Ф5-4</t>
  </si>
  <si>
    <t>Ф6-11</t>
  </si>
  <si>
    <t>Ф6-12</t>
  </si>
  <si>
    <t>Ф7-1</t>
  </si>
  <si>
    <t>Ф7-2</t>
  </si>
  <si>
    <t>Ф7-3</t>
  </si>
  <si>
    <t>Ф7-4</t>
  </si>
  <si>
    <t>Ф7-5</t>
  </si>
  <si>
    <t>Ф7-6</t>
  </si>
  <si>
    <t>Ф7-7</t>
  </si>
  <si>
    <t>Ф7-8</t>
  </si>
  <si>
    <t>Ф8-13</t>
  </si>
  <si>
    <t>Ф8-14</t>
  </si>
  <si>
    <t>Ф8-15</t>
  </si>
  <si>
    <t>Ф8-16</t>
  </si>
  <si>
    <t>Ф8-17</t>
  </si>
  <si>
    <t>Ф8-18</t>
  </si>
  <si>
    <t>Ф9-2</t>
  </si>
  <si>
    <t>Ф9-3</t>
  </si>
  <si>
    <t>Ф9-5</t>
  </si>
  <si>
    <t>Ф9-6</t>
  </si>
  <si>
    <t>Ф9-7</t>
  </si>
  <si>
    <t>Ф10-11</t>
  </si>
  <si>
    <t>Ф11-14</t>
  </si>
  <si>
    <t>Ф6-5</t>
  </si>
  <si>
    <t>Ф6-6</t>
  </si>
  <si>
    <t>Ф6-7</t>
  </si>
  <si>
    <t>Ф6-8</t>
  </si>
  <si>
    <t>Ф6-9</t>
  </si>
  <si>
    <t>Ф6-10</t>
  </si>
  <si>
    <t>Ф8-12</t>
  </si>
  <si>
    <t>Ф10-9</t>
  </si>
  <si>
    <t>Ф10-13</t>
  </si>
  <si>
    <t>Ф8-9</t>
  </si>
  <si>
    <t>Ф8-10</t>
  </si>
  <si>
    <t>Ф8-11</t>
  </si>
  <si>
    <t>,</t>
  </si>
  <si>
    <t>Количество участников: 18</t>
  </si>
  <si>
    <t>Теория</t>
  </si>
  <si>
    <t>Гимнастика</t>
  </si>
  <si>
    <t>Класс,в котором обучается</t>
  </si>
  <si>
    <t>Класс,за который выступает</t>
  </si>
  <si>
    <t xml:space="preserve">Мигусев А.Ф. </t>
  </si>
  <si>
    <t>Баскетбол</t>
  </si>
  <si>
    <t>50.3</t>
  </si>
  <si>
    <t>Победитель</t>
  </si>
  <si>
    <t>Участник</t>
  </si>
  <si>
    <t>Призер</t>
  </si>
  <si>
    <t>51.5</t>
  </si>
  <si>
    <t>74.4</t>
  </si>
  <si>
    <t>50.8</t>
  </si>
  <si>
    <t xml:space="preserve"> 14.2</t>
  </si>
  <si>
    <r>
      <t>Дата проведения: 01.10</t>
    </r>
    <r>
      <rPr>
        <b/>
        <i/>
        <sz val="11"/>
        <rFont val="Arial"/>
        <family val="2"/>
        <charset val="204"/>
      </rPr>
      <t>.2026г.</t>
    </r>
  </si>
  <si>
    <t>Место проведения: г.Чебоксары МБОУ "СОШ №47"</t>
  </si>
  <si>
    <t xml:space="preserve">Члены жюри: </t>
  </si>
  <si>
    <t>Председатель жюри: Максимов М.К.</t>
  </si>
  <si>
    <t>МБОУ "СОШ № 47" г. Чебоксары</t>
  </si>
  <si>
    <t>Ф6-13</t>
  </si>
  <si>
    <t>Ф6-14</t>
  </si>
  <si>
    <t>Ф6-15</t>
  </si>
  <si>
    <t>Ф6-16</t>
  </si>
  <si>
    <t>Ф6-17</t>
  </si>
  <si>
    <t>Ф6-18</t>
  </si>
  <si>
    <t>Ф6-19</t>
  </si>
  <si>
    <t>Ф6-20</t>
  </si>
  <si>
    <t>Ф6-21</t>
  </si>
  <si>
    <t>Количество участников: 16</t>
  </si>
  <si>
    <t>Количество участников: 13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</si>
  <si>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5-6 класс (девушки)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</si>
  <si>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5-6 класс (юноши)</t>
    </r>
  </si>
  <si>
    <t>Ф8-19</t>
  </si>
  <si>
    <t>Ф8-20</t>
  </si>
  <si>
    <t>Ф8-21</t>
  </si>
  <si>
    <t>Мигусев Алексей Федорович</t>
  </si>
  <si>
    <t>Яковлев Максим Флавианович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</si>
  <si>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7-8 класс (девушки)</t>
    </r>
  </si>
  <si>
    <t>Ф8-22</t>
  </si>
  <si>
    <t>Ф8-23</t>
  </si>
  <si>
    <t>Ф8-24</t>
  </si>
  <si>
    <t>Ф8-25</t>
  </si>
  <si>
    <t>Ф8-26</t>
  </si>
  <si>
    <t>Ф8-27</t>
  </si>
  <si>
    <t>Ф8-28</t>
  </si>
  <si>
    <t>Ф8-29</t>
  </si>
  <si>
    <t>Ф8-30</t>
  </si>
  <si>
    <t>Ф8-31</t>
  </si>
  <si>
    <t>Количество участников: 20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</si>
  <si>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7-8 класс (юноши)</t>
    </r>
  </si>
  <si>
    <t>Ф11-15</t>
  </si>
  <si>
    <t>Ф11-16</t>
  </si>
  <si>
    <t>Ф11-17</t>
  </si>
  <si>
    <t>Ф11-18</t>
  </si>
  <si>
    <t>Ф11-19</t>
  </si>
  <si>
    <t>Ф11-20</t>
  </si>
  <si>
    <t>Ф11-21</t>
  </si>
  <si>
    <t>Ф11-22</t>
  </si>
  <si>
    <t>Ф11-23</t>
  </si>
  <si>
    <t>Ф11-24</t>
  </si>
  <si>
    <t>Ф11-25</t>
  </si>
  <si>
    <t>Ф11-26</t>
  </si>
  <si>
    <t>Ф11-27</t>
  </si>
  <si>
    <t>Ф11-28</t>
  </si>
  <si>
    <t>Количество участников: 23</t>
  </si>
  <si>
    <t>Ф11-29</t>
  </si>
  <si>
    <t>Ф11-30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</si>
  <si>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9-11 (девушки)</t>
    </r>
  </si>
  <si>
    <t>Количество участников: 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</si>
  <si>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Физкультуре</t>
    </r>
    <r>
      <rPr>
        <b/>
        <sz val="11"/>
        <rFont val="Arial"/>
        <family val="2"/>
        <charset val="204"/>
      </rPr>
      <t xml:space="preserve"> в 2026-2027уч.г., 9-11 класс (юноши)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</si>
</sst>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PT Sans Caption"/>
      <charset val="204"/>
    </font>
    <font>
      <b/>
      <i/>
      <sz val="11"/>
      <name val="Arial"/>
      <family val="2"/>
      <charset val="204"/>
    </font>
    <font>
      <sz val="11"/>
      <name val="Arial Narrow"/>
      <family val="2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12"/>
      <name val="Arial Narrow"/>
      <family val="2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5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5" fillId="0" borderId="10" xfId="1" applyFont="1" applyFill="1" applyBorder="1" applyAlignment="1">
      <alignment horizontal="left" vertical="top" wrapText="1"/>
    </xf>
    <xf numFmtId="0" fontId="26" fillId="0" borderId="10" xfId="1" applyFont="1" applyFill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164" fontId="17" fillId="0" borderId="11" xfId="1" applyNumberFormat="1" applyFont="1" applyBorder="1" applyAlignment="1">
      <alignment horizontal="center" vertical="top" wrapText="1"/>
    </xf>
    <xf numFmtId="164" fontId="17" fillId="0" borderId="10" xfId="1" applyNumberFormat="1" applyFont="1" applyBorder="1" applyAlignment="1">
      <alignment horizontal="center" vertical="top" wrapText="1"/>
    </xf>
    <xf numFmtId="0" fontId="27" fillId="0" borderId="10" xfId="1" applyFont="1" applyFill="1" applyBorder="1" applyAlignment="1">
      <alignment horizontal="left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0" fontId="1" fillId="0" borderId="11" xfId="1" applyFont="1" applyBorder="1" applyAlignment="1">
      <alignment horizontal="left" vertical="top" wrapText="1"/>
    </xf>
    <xf numFmtId="164" fontId="1" fillId="0" borderId="11" xfId="1" applyNumberFormat="1" applyFont="1" applyBorder="1" applyAlignment="1">
      <alignment horizontal="center" vertical="top" wrapText="1"/>
    </xf>
    <xf numFmtId="164" fontId="1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5" fillId="0" borderId="0" xfId="1" applyFont="1" applyFill="1" applyBorder="1" applyAlignment="1">
      <alignment horizontal="left" vertical="top" wrapText="1"/>
    </xf>
    <xf numFmtId="0" fontId="25" fillId="0" borderId="10" xfId="0" applyFont="1" applyBorder="1"/>
    <xf numFmtId="0" fontId="25" fillId="0" borderId="10" xfId="1" applyNumberFormat="1" applyFont="1" applyFill="1" applyBorder="1" applyAlignment="1">
      <alignment horizontal="left" vertical="top" wrapText="1"/>
    </xf>
    <xf numFmtId="0" fontId="25" fillId="0" borderId="10" xfId="0" applyFont="1" applyBorder="1" applyAlignment="1"/>
    <xf numFmtId="0" fontId="28" fillId="0" borderId="0" xfId="0" applyFont="1" applyAlignment="1">
      <alignment shrinkToFit="1"/>
    </xf>
    <xf numFmtId="0" fontId="29" fillId="0" borderId="0" xfId="0" applyFont="1"/>
    <xf numFmtId="1" fontId="1" fillId="0" borderId="11" xfId="1" applyNumberFormat="1" applyFont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1" fillId="0" borderId="0" xfId="1" applyFont="1" applyAlignment="1">
      <alignment horizontal="center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11" xfId="1" applyNumberFormat="1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/>
    </xf>
    <xf numFmtId="0" fontId="1" fillId="0" borderId="11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32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1" applyFont="1" applyFill="1" applyBorder="1" applyAlignment="1">
      <alignment horizontal="center" vertical="top" wrapText="1"/>
    </xf>
    <xf numFmtId="0" fontId="33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26" fillId="0" borderId="16" xfId="1" applyFont="1" applyFill="1" applyBorder="1" applyAlignment="1">
      <alignment horizontal="left" vertical="top" wrapText="1"/>
    </xf>
    <xf numFmtId="164" fontId="17" fillId="0" borderId="10" xfId="1" applyNumberFormat="1" applyFont="1" applyBorder="1" applyAlignment="1">
      <alignment horizontal="left" vertical="top" wrapText="1"/>
    </xf>
    <xf numFmtId="164" fontId="1" fillId="0" borderId="11" xfId="1" applyNumberFormat="1" applyFont="1" applyBorder="1" applyAlignment="1">
      <alignment horizontal="left" vertical="top" wrapText="1"/>
    </xf>
    <xf numFmtId="164" fontId="1" fillId="0" borderId="10" xfId="1" applyNumberFormat="1" applyFont="1" applyBorder="1" applyAlignment="1">
      <alignment horizontal="left" vertical="top" wrapText="1"/>
    </xf>
    <xf numFmtId="0" fontId="35" fillId="0" borderId="10" xfId="0" applyFont="1" applyBorder="1" applyAlignment="1">
      <alignment vertical="center" wrapText="1"/>
    </xf>
    <xf numFmtId="0" fontId="25" fillId="0" borderId="10" xfId="1" applyNumberFormat="1" applyFont="1" applyFill="1" applyBorder="1" applyAlignment="1">
      <alignment horizontal="center" vertical="top" wrapText="1"/>
    </xf>
    <xf numFmtId="0" fontId="25" fillId="0" borderId="10" xfId="1" applyFont="1" applyFill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30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302"/>
  <sheetViews>
    <sheetView topLeftCell="A10" zoomScaleNormal="100" workbookViewId="0">
      <selection activeCell="C16" sqref="C16:C36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86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>
      <c r="A5" s="60" t="s">
        <v>84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12.7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5" ht="13.5" thickBot="1">
      <c r="A14" s="2"/>
      <c r="B14" s="2"/>
      <c r="C14" s="2"/>
      <c r="D14" s="3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>
      <c r="A15" s="8" t="s">
        <v>0</v>
      </c>
      <c r="B15" s="12" t="s">
        <v>1</v>
      </c>
      <c r="C15" s="9" t="s">
        <v>2</v>
      </c>
      <c r="D15" s="13" t="s">
        <v>9</v>
      </c>
      <c r="E15" s="9" t="s">
        <v>3</v>
      </c>
      <c r="F15" s="9" t="s">
        <v>4</v>
      </c>
      <c r="G15" s="14" t="s">
        <v>58</v>
      </c>
      <c r="H15" s="15" t="s">
        <v>59</v>
      </c>
      <c r="I15" s="9" t="s">
        <v>56</v>
      </c>
      <c r="J15" s="9" t="s">
        <v>57</v>
      </c>
      <c r="K15" s="14" t="s">
        <v>61</v>
      </c>
      <c r="L15" s="9" t="s">
        <v>5</v>
      </c>
      <c r="M15" s="9" t="s">
        <v>6</v>
      </c>
      <c r="N15" s="9" t="s">
        <v>7</v>
      </c>
      <c r="O15" s="8" t="s">
        <v>8</v>
      </c>
    </row>
    <row r="16" spans="1:15" ht="25.5">
      <c r="A16" s="7">
        <v>1</v>
      </c>
      <c r="B16" s="43" t="s">
        <v>15</v>
      </c>
      <c r="C16" s="43"/>
      <c r="D16" s="18" t="s">
        <v>10</v>
      </c>
      <c r="E16" s="24" t="s">
        <v>74</v>
      </c>
      <c r="F16" s="23" t="s">
        <v>91</v>
      </c>
      <c r="G16" s="24">
        <v>6</v>
      </c>
      <c r="H16" s="40">
        <v>6</v>
      </c>
      <c r="I16" s="25">
        <v>18.600000000000001</v>
      </c>
      <c r="J16" s="25">
        <v>24.4</v>
      </c>
      <c r="K16" s="35">
        <v>26.8</v>
      </c>
      <c r="L16" s="19">
        <v>69.8</v>
      </c>
      <c r="M16" s="11">
        <v>100</v>
      </c>
      <c r="N16" s="22">
        <f t="shared" ref="N16:N22" si="0">ROUND(L16,0)</f>
        <v>70</v>
      </c>
      <c r="O16" s="30" t="str">
        <f t="shared" ref="O16" si="1">IF(AND(N16&gt;=50,N16&gt;=75),"Победитель",IF(N16&gt;=50,"Призер","Участник"))</f>
        <v>Призер</v>
      </c>
    </row>
    <row r="17" spans="1:15" ht="25.5">
      <c r="A17" s="5">
        <v>2</v>
      </c>
      <c r="B17" s="44" t="s">
        <v>17</v>
      </c>
      <c r="C17" s="44"/>
      <c r="D17" s="4" t="s">
        <v>11</v>
      </c>
      <c r="E17" s="24" t="s">
        <v>74</v>
      </c>
      <c r="F17" s="23" t="s">
        <v>91</v>
      </c>
      <c r="G17" s="24">
        <v>6</v>
      </c>
      <c r="H17" s="40">
        <v>6</v>
      </c>
      <c r="I17" s="25">
        <v>21</v>
      </c>
      <c r="J17" s="25">
        <v>26.6</v>
      </c>
      <c r="K17" s="35">
        <v>30.5</v>
      </c>
      <c r="L17" s="19">
        <v>71.099999999999994</v>
      </c>
      <c r="M17" s="10">
        <v>100</v>
      </c>
      <c r="N17" s="22">
        <f t="shared" si="0"/>
        <v>71</v>
      </c>
      <c r="O17" s="30" t="str">
        <f>IF(AND(N17&gt;=50,N17&gt;=75),"Победитель",IF(N17&gt;=50,"Призер","Участник"))</f>
        <v>Призер</v>
      </c>
    </row>
    <row r="18" spans="1:15" ht="25.5">
      <c r="A18" s="5">
        <v>3</v>
      </c>
      <c r="B18" s="44" t="s">
        <v>42</v>
      </c>
      <c r="C18" s="44"/>
      <c r="D18" s="4" t="s">
        <v>11</v>
      </c>
      <c r="E18" s="24" t="s">
        <v>74</v>
      </c>
      <c r="F18" s="23" t="s">
        <v>91</v>
      </c>
      <c r="G18" s="24">
        <v>6</v>
      </c>
      <c r="H18" s="40">
        <v>6</v>
      </c>
      <c r="I18" s="25">
        <v>13.3</v>
      </c>
      <c r="J18" s="25">
        <v>0</v>
      </c>
      <c r="K18" s="35">
        <v>30.5</v>
      </c>
      <c r="L18" s="19">
        <v>53.3</v>
      </c>
      <c r="M18" s="10">
        <v>100</v>
      </c>
      <c r="N18" s="22">
        <f t="shared" si="0"/>
        <v>53</v>
      </c>
      <c r="O18" s="30" t="str">
        <f>IF(AND(N18&gt;=50,N18&gt;=75),"Победитель",IF(N18&gt;=50,"Призер","Участник"))</f>
        <v>Призер</v>
      </c>
    </row>
    <row r="19" spans="1:15" ht="13.5" customHeight="1">
      <c r="A19" s="5">
        <v>4</v>
      </c>
      <c r="B19" s="44" t="s">
        <v>45</v>
      </c>
      <c r="C19" s="44"/>
      <c r="D19" s="4" t="s">
        <v>11</v>
      </c>
      <c r="E19" s="24" t="s">
        <v>74</v>
      </c>
      <c r="F19" s="23" t="s">
        <v>91</v>
      </c>
      <c r="G19" s="24">
        <v>6</v>
      </c>
      <c r="H19" s="40">
        <v>6</v>
      </c>
      <c r="I19" s="25">
        <v>15.3</v>
      </c>
      <c r="J19" s="25">
        <v>40</v>
      </c>
      <c r="K19" s="35">
        <v>35.9</v>
      </c>
      <c r="L19" s="19">
        <v>89.2</v>
      </c>
      <c r="M19" s="10">
        <v>100</v>
      </c>
      <c r="N19" s="22">
        <f t="shared" si="0"/>
        <v>89</v>
      </c>
      <c r="O19" s="30" t="str">
        <f>IF(AND(N19&gt;=50,N19&gt;=75),"Победитель",IF(N19&gt;=50,"Призер","Участник"))</f>
        <v>Победитель</v>
      </c>
    </row>
    <row r="20" spans="1:15" ht="21.75" customHeight="1">
      <c r="A20" s="5">
        <v>5</v>
      </c>
      <c r="B20" s="44" t="s">
        <v>47</v>
      </c>
      <c r="C20" s="44"/>
      <c r="D20" s="4" t="s">
        <v>11</v>
      </c>
      <c r="E20" s="24" t="s">
        <v>74</v>
      </c>
      <c r="F20" s="23" t="s">
        <v>91</v>
      </c>
      <c r="G20" s="24">
        <v>6</v>
      </c>
      <c r="H20" s="40">
        <v>6</v>
      </c>
      <c r="I20" s="25">
        <v>17.3</v>
      </c>
      <c r="J20" s="25">
        <v>31.2</v>
      </c>
      <c r="K20" s="35">
        <v>32.1</v>
      </c>
      <c r="L20" s="19">
        <v>80.599999999999994</v>
      </c>
      <c r="M20" s="10">
        <v>100</v>
      </c>
      <c r="N20" s="22">
        <f t="shared" si="0"/>
        <v>81</v>
      </c>
      <c r="O20" s="30" t="s">
        <v>63</v>
      </c>
    </row>
    <row r="21" spans="1:15" ht="25.5">
      <c r="A21" s="5">
        <v>6</v>
      </c>
      <c r="B21" s="44" t="s">
        <v>19</v>
      </c>
      <c r="C21" s="44"/>
      <c r="D21" s="23" t="s">
        <v>11</v>
      </c>
      <c r="E21" s="24" t="s">
        <v>74</v>
      </c>
      <c r="F21" s="23" t="s">
        <v>92</v>
      </c>
      <c r="G21" s="24">
        <v>6</v>
      </c>
      <c r="H21" s="40">
        <v>6</v>
      </c>
      <c r="I21" s="25">
        <v>16.600000000000001</v>
      </c>
      <c r="J21" s="25">
        <v>0</v>
      </c>
      <c r="K21" s="35">
        <v>28</v>
      </c>
      <c r="L21" s="19">
        <v>42.6</v>
      </c>
      <c r="M21" s="10">
        <v>100</v>
      </c>
      <c r="N21" s="22">
        <f t="shared" si="0"/>
        <v>43</v>
      </c>
      <c r="O21" s="30" t="str">
        <f>IF(AND(N21&gt;=50,N21&gt;=75),"Победитель",IF(N21&gt;=50,"Призер","Участник"))</f>
        <v>Участник</v>
      </c>
    </row>
    <row r="22" spans="1:15" ht="25.5">
      <c r="A22" s="5">
        <v>7</v>
      </c>
      <c r="B22" s="44" t="s">
        <v>20</v>
      </c>
      <c r="C22" s="45"/>
      <c r="D22" s="23" t="s">
        <v>11</v>
      </c>
      <c r="E22" s="24" t="s">
        <v>74</v>
      </c>
      <c r="F22" s="23" t="s">
        <v>91</v>
      </c>
      <c r="G22" s="23">
        <v>5</v>
      </c>
      <c r="H22" s="40">
        <v>5</v>
      </c>
      <c r="I22" s="25">
        <v>6.6</v>
      </c>
      <c r="J22" s="25">
        <v>32.9</v>
      </c>
      <c r="K22" s="25">
        <v>0</v>
      </c>
      <c r="L22" s="25">
        <f>SUM(I22:K22)</f>
        <v>39.5</v>
      </c>
      <c r="M22" s="11">
        <v>100</v>
      </c>
      <c r="N22" s="22">
        <f t="shared" si="0"/>
        <v>40</v>
      </c>
      <c r="O22" s="30" t="str">
        <f t="shared" ref="O22:O31" si="2">IF(AND(N22&gt;=50,N22&gt;=75),"Победитель",IF(N22&gt;=50,"Призер","Участник"))</f>
        <v>Участник</v>
      </c>
    </row>
    <row r="23" spans="1:15" ht="25.5">
      <c r="A23" s="5">
        <v>8</v>
      </c>
      <c r="B23" s="44" t="s">
        <v>75</v>
      </c>
      <c r="C23" s="45"/>
      <c r="D23" s="23" t="s">
        <v>11</v>
      </c>
      <c r="E23" s="24" t="s">
        <v>74</v>
      </c>
      <c r="F23" s="23" t="s">
        <v>91</v>
      </c>
      <c r="G23" s="23">
        <v>5</v>
      </c>
      <c r="H23" s="40">
        <v>5</v>
      </c>
      <c r="I23" s="26">
        <v>5.7</v>
      </c>
      <c r="J23" s="26">
        <v>31</v>
      </c>
      <c r="K23" s="26">
        <v>0</v>
      </c>
      <c r="L23" s="25">
        <f>SUM(I23:K23)</f>
        <v>36.700000000000003</v>
      </c>
      <c r="M23" s="10">
        <v>100</v>
      </c>
      <c r="N23" s="22">
        <f t="shared" ref="N23" si="3">ROUND(L23,0)</f>
        <v>37</v>
      </c>
      <c r="O23" s="30" t="str">
        <f t="shared" si="2"/>
        <v>Участник</v>
      </c>
    </row>
    <row r="24" spans="1:15" ht="25.5">
      <c r="A24" s="5">
        <v>9</v>
      </c>
      <c r="B24" s="44" t="s">
        <v>76</v>
      </c>
      <c r="C24" s="45"/>
      <c r="D24" s="23" t="s">
        <v>11</v>
      </c>
      <c r="E24" s="24" t="s">
        <v>74</v>
      </c>
      <c r="F24" s="23" t="s">
        <v>91</v>
      </c>
      <c r="G24" s="23">
        <v>5</v>
      </c>
      <c r="H24" s="40">
        <v>5</v>
      </c>
      <c r="I24" s="41">
        <v>5</v>
      </c>
      <c r="J24" s="41">
        <v>29</v>
      </c>
      <c r="K24" s="41">
        <v>0</v>
      </c>
      <c r="L24" s="42">
        <v>34</v>
      </c>
      <c r="M24" s="10">
        <v>100</v>
      </c>
      <c r="N24" s="42">
        <v>30</v>
      </c>
      <c r="O24" s="30" t="str">
        <f t="shared" si="2"/>
        <v>Участник</v>
      </c>
    </row>
    <row r="25" spans="1:15" ht="25.5">
      <c r="A25" s="5">
        <v>10</v>
      </c>
      <c r="B25" s="44" t="s">
        <v>77</v>
      </c>
      <c r="C25" s="45"/>
      <c r="D25" s="23" t="s">
        <v>11</v>
      </c>
      <c r="E25" s="24" t="s">
        <v>74</v>
      </c>
      <c r="F25" s="23" t="s">
        <v>91</v>
      </c>
      <c r="G25" s="23">
        <v>5</v>
      </c>
      <c r="H25" s="40">
        <v>5</v>
      </c>
      <c r="I25" s="42">
        <v>6</v>
      </c>
      <c r="J25" s="42">
        <v>31</v>
      </c>
      <c r="K25" s="42">
        <v>0</v>
      </c>
      <c r="L25" s="42">
        <v>37</v>
      </c>
      <c r="M25" s="10">
        <v>100</v>
      </c>
      <c r="N25" s="42">
        <v>30</v>
      </c>
      <c r="O25" s="30" t="str">
        <f t="shared" si="2"/>
        <v>Участник</v>
      </c>
    </row>
    <row r="26" spans="1:15" ht="25.5">
      <c r="A26" s="5">
        <v>11</v>
      </c>
      <c r="B26" s="44" t="s">
        <v>78</v>
      </c>
      <c r="C26" s="45"/>
      <c r="D26" s="23" t="s">
        <v>11</v>
      </c>
      <c r="E26" s="24" t="s">
        <v>74</v>
      </c>
      <c r="F26" s="23" t="s">
        <v>91</v>
      </c>
      <c r="G26" s="23">
        <v>5</v>
      </c>
      <c r="H26" s="40">
        <v>5</v>
      </c>
      <c r="I26" s="25">
        <v>6.6</v>
      </c>
      <c r="J26" s="25">
        <v>32.9</v>
      </c>
      <c r="K26" s="25">
        <v>0</v>
      </c>
      <c r="L26" s="25">
        <f>SUM(I26:K26)</f>
        <v>39.5</v>
      </c>
      <c r="M26" s="11">
        <v>100</v>
      </c>
      <c r="N26" s="22">
        <f>ROUND(L26,0)</f>
        <v>40</v>
      </c>
      <c r="O26" s="30" t="str">
        <f t="shared" si="2"/>
        <v>Участник</v>
      </c>
    </row>
    <row r="27" spans="1:15" ht="25.5">
      <c r="A27" s="5">
        <v>12</v>
      </c>
      <c r="B27" s="44" t="s">
        <v>79</v>
      </c>
      <c r="C27" s="45"/>
      <c r="D27" s="23" t="s">
        <v>11</v>
      </c>
      <c r="E27" s="24" t="s">
        <v>74</v>
      </c>
      <c r="F27" s="23" t="s">
        <v>92</v>
      </c>
      <c r="G27" s="23">
        <v>5</v>
      </c>
      <c r="H27" s="40">
        <v>5</v>
      </c>
      <c r="I27" s="26">
        <v>5.7</v>
      </c>
      <c r="J27" s="26">
        <v>31</v>
      </c>
      <c r="K27" s="26">
        <v>0</v>
      </c>
      <c r="L27" s="25">
        <f>SUM(I27:K27)</f>
        <v>36.700000000000003</v>
      </c>
      <c r="M27" s="10">
        <v>100</v>
      </c>
      <c r="N27" s="22">
        <f t="shared" ref="N27" si="4">ROUND(L27,0)</f>
        <v>37</v>
      </c>
      <c r="O27" s="30" t="str">
        <f t="shared" si="2"/>
        <v>Участник</v>
      </c>
    </row>
    <row r="28" spans="1:15" ht="25.5">
      <c r="A28" s="5">
        <v>13</v>
      </c>
      <c r="B28" s="44" t="s">
        <v>80</v>
      </c>
      <c r="C28" s="46"/>
      <c r="D28" s="23" t="s">
        <v>11</v>
      </c>
      <c r="E28" s="24" t="s">
        <v>74</v>
      </c>
      <c r="F28" s="23" t="s">
        <v>92</v>
      </c>
      <c r="G28" s="23">
        <v>5</v>
      </c>
      <c r="H28" s="40">
        <v>5</v>
      </c>
      <c r="I28" s="42">
        <v>6</v>
      </c>
      <c r="J28" s="42">
        <v>31</v>
      </c>
      <c r="K28" s="42">
        <v>0</v>
      </c>
      <c r="L28" s="42">
        <v>37</v>
      </c>
      <c r="M28" s="10">
        <v>100</v>
      </c>
      <c r="N28" s="42">
        <v>30</v>
      </c>
      <c r="O28" s="30" t="str">
        <f t="shared" si="2"/>
        <v>Участник</v>
      </c>
    </row>
    <row r="29" spans="1:15" ht="15" customHeight="1">
      <c r="A29" s="47">
        <v>14</v>
      </c>
      <c r="B29" s="44" t="s">
        <v>81</v>
      </c>
      <c r="C29" s="46"/>
      <c r="D29" s="23" t="s">
        <v>11</v>
      </c>
      <c r="E29" s="24" t="s">
        <v>74</v>
      </c>
      <c r="F29" s="23" t="s">
        <v>92</v>
      </c>
      <c r="G29" s="23">
        <v>5</v>
      </c>
      <c r="H29" s="40">
        <v>5</v>
      </c>
      <c r="I29" s="25">
        <v>6.6</v>
      </c>
      <c r="J29" s="25">
        <v>32.9</v>
      </c>
      <c r="K29" s="25">
        <v>0</v>
      </c>
      <c r="L29" s="25">
        <f>SUM(I29:K29)</f>
        <v>39.5</v>
      </c>
      <c r="M29" s="11">
        <v>100</v>
      </c>
      <c r="N29" s="22">
        <f t="shared" ref="N29:N31" si="5">ROUND(L29,0)</f>
        <v>40</v>
      </c>
      <c r="O29" s="30" t="str">
        <f t="shared" si="2"/>
        <v>Участник</v>
      </c>
    </row>
    <row r="30" spans="1:15" ht="25.5">
      <c r="A30" s="47">
        <v>15</v>
      </c>
      <c r="B30" s="44" t="s">
        <v>82</v>
      </c>
      <c r="C30" s="46"/>
      <c r="D30" s="23" t="s">
        <v>11</v>
      </c>
      <c r="E30" s="24" t="s">
        <v>74</v>
      </c>
      <c r="F30" s="23" t="s">
        <v>92</v>
      </c>
      <c r="G30" s="23">
        <v>5</v>
      </c>
      <c r="H30" s="40">
        <v>5</v>
      </c>
      <c r="I30" s="25">
        <v>6.6</v>
      </c>
      <c r="J30" s="25">
        <v>32.9</v>
      </c>
      <c r="K30" s="25">
        <v>0</v>
      </c>
      <c r="L30" s="25">
        <f>SUM(I30:K30)</f>
        <v>39.5</v>
      </c>
      <c r="M30" s="11">
        <v>100</v>
      </c>
      <c r="N30" s="22">
        <f t="shared" si="5"/>
        <v>40</v>
      </c>
      <c r="O30" s="30" t="str">
        <f t="shared" si="2"/>
        <v>Участник</v>
      </c>
    </row>
    <row r="31" spans="1:15" ht="25.5">
      <c r="A31" s="47">
        <v>16</v>
      </c>
      <c r="B31" s="44" t="s">
        <v>83</v>
      </c>
      <c r="C31" s="46"/>
      <c r="D31" s="23" t="s">
        <v>11</v>
      </c>
      <c r="E31" s="24" t="s">
        <v>74</v>
      </c>
      <c r="F31" s="23" t="s">
        <v>92</v>
      </c>
      <c r="G31" s="23">
        <v>5</v>
      </c>
      <c r="H31" s="40">
        <v>5</v>
      </c>
      <c r="I31" s="26">
        <v>5.7</v>
      </c>
      <c r="J31" s="26">
        <v>31</v>
      </c>
      <c r="K31" s="26">
        <v>0</v>
      </c>
      <c r="L31" s="25">
        <f>SUM(I31:K31)</f>
        <v>36.700000000000003</v>
      </c>
      <c r="M31" s="10">
        <v>100</v>
      </c>
      <c r="N31" s="22">
        <f t="shared" si="5"/>
        <v>37</v>
      </c>
      <c r="O31" s="30" t="str">
        <f t="shared" si="2"/>
        <v>Участник</v>
      </c>
    </row>
    <row r="33" ht="15" customHeight="1"/>
    <row r="35" ht="14.25" customHeight="1"/>
    <row r="36" ht="14.25" customHeight="1"/>
    <row r="52" spans="16:16" ht="31.5" customHeight="1"/>
    <row r="58" spans="16:16" ht="31.5" customHeight="1"/>
    <row r="59" spans="16:16" ht="15" customHeight="1"/>
    <row r="60" spans="16:16" ht="29.25" customHeight="1">
      <c r="P60" t="s">
        <v>54</v>
      </c>
    </row>
    <row r="64" spans="16:16" ht="15" customHeight="1"/>
    <row r="65" ht="15" customHeight="1"/>
    <row r="66" ht="14.25" customHeight="1"/>
    <row r="67" ht="14.25" customHeight="1"/>
    <row r="68" ht="29.25" customHeight="1"/>
    <row r="69" ht="28.5" customHeight="1"/>
    <row r="70" ht="21.75" customHeight="1"/>
    <row r="1048302" spans="13:13">
      <c r="M1048302">
        <v>100</v>
      </c>
    </row>
  </sheetData>
  <mergeCells count="10">
    <mergeCell ref="A10:O10"/>
    <mergeCell ref="A11:O11"/>
    <mergeCell ref="A12:O12"/>
    <mergeCell ref="A13:O13"/>
    <mergeCell ref="A9:K9"/>
    <mergeCell ref="A3:O3"/>
    <mergeCell ref="A5:O5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506"/>
  <sheetViews>
    <sheetView zoomScaleNormal="100" workbookViewId="0">
      <selection activeCell="C16" sqref="C16:C151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87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>
      <c r="A5" s="60" t="s">
        <v>85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customHeight="1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customHeight="1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 customHeight="1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customHeight="1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12.7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5" ht="13.5" thickBot="1">
      <c r="A14" s="2"/>
      <c r="B14" s="2"/>
      <c r="C14" s="2"/>
      <c r="D14" s="3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>
      <c r="A15" s="8" t="s">
        <v>0</v>
      </c>
      <c r="B15" s="12" t="s">
        <v>1</v>
      </c>
      <c r="C15" s="9" t="s">
        <v>2</v>
      </c>
      <c r="D15" s="13" t="s">
        <v>9</v>
      </c>
      <c r="E15" s="9" t="s">
        <v>3</v>
      </c>
      <c r="F15" s="9" t="s">
        <v>4</v>
      </c>
      <c r="G15" s="14" t="s">
        <v>58</v>
      </c>
      <c r="H15" s="15" t="s">
        <v>59</v>
      </c>
      <c r="I15" s="9" t="s">
        <v>56</v>
      </c>
      <c r="J15" s="9" t="s">
        <v>57</v>
      </c>
      <c r="K15" s="14" t="s">
        <v>61</v>
      </c>
      <c r="L15" s="9" t="s">
        <v>5</v>
      </c>
      <c r="M15" s="9" t="s">
        <v>6</v>
      </c>
      <c r="N15" s="9" t="s">
        <v>7</v>
      </c>
      <c r="O15" s="8" t="s">
        <v>8</v>
      </c>
    </row>
    <row r="16" spans="1:15" ht="25.5">
      <c r="A16" s="7">
        <v>1</v>
      </c>
      <c r="B16" s="3" t="s">
        <v>20</v>
      </c>
      <c r="C16" s="23"/>
      <c r="D16" s="23" t="s">
        <v>11</v>
      </c>
      <c r="E16" s="24" t="s">
        <v>74</v>
      </c>
      <c r="F16" s="23" t="s">
        <v>92</v>
      </c>
      <c r="G16" s="23">
        <v>6</v>
      </c>
      <c r="H16" s="40">
        <v>6</v>
      </c>
      <c r="I16" s="25">
        <v>24</v>
      </c>
      <c r="J16" s="25">
        <v>26.6</v>
      </c>
      <c r="K16" s="35">
        <v>29</v>
      </c>
      <c r="L16" s="19">
        <v>71.599999999999994</v>
      </c>
      <c r="M16" s="10">
        <v>100</v>
      </c>
      <c r="N16" s="22">
        <f>ROUND(L16,0)</f>
        <v>72</v>
      </c>
      <c r="O16" s="30" t="str">
        <f>IF(AND(N16&gt;=50,N16&gt;=75),"Победитель",IF(N16&gt;=50,"Призер","Участник"))</f>
        <v>Призер</v>
      </c>
    </row>
    <row r="17" spans="1:15" ht="25.5">
      <c r="A17" s="5">
        <v>2</v>
      </c>
      <c r="B17" s="3" t="s">
        <v>16</v>
      </c>
      <c r="C17" s="23"/>
      <c r="D17" s="23" t="s">
        <v>11</v>
      </c>
      <c r="E17" s="24" t="s">
        <v>74</v>
      </c>
      <c r="F17" s="23" t="s">
        <v>91</v>
      </c>
      <c r="G17" s="23">
        <v>6</v>
      </c>
      <c r="H17" s="40">
        <v>6</v>
      </c>
      <c r="I17" s="25">
        <v>14.6</v>
      </c>
      <c r="J17" s="25">
        <v>0</v>
      </c>
      <c r="K17" s="35">
        <v>28.4</v>
      </c>
      <c r="L17" s="19">
        <v>43</v>
      </c>
      <c r="M17" s="10">
        <v>100</v>
      </c>
      <c r="N17" s="22">
        <f t="shared" ref="N17:N19" si="0">ROUND(L17,0)</f>
        <v>43</v>
      </c>
      <c r="O17" s="30" t="str">
        <f t="shared" ref="O17:O19" si="1">IF(AND(N17&gt;=50,N17&gt;=75),"Победитель",IF(N17&gt;=50,"Призер","Участник"))</f>
        <v>Участник</v>
      </c>
    </row>
    <row r="18" spans="1:15" ht="25.5">
      <c r="A18" s="5">
        <v>3</v>
      </c>
      <c r="B18" s="3" t="s">
        <v>46</v>
      </c>
      <c r="C18" s="23"/>
      <c r="D18" s="23" t="s">
        <v>11</v>
      </c>
      <c r="E18" s="24" t="s">
        <v>74</v>
      </c>
      <c r="F18" s="23" t="s">
        <v>92</v>
      </c>
      <c r="G18" s="23">
        <v>5</v>
      </c>
      <c r="H18" s="40">
        <v>5</v>
      </c>
      <c r="I18" s="25">
        <v>18</v>
      </c>
      <c r="J18" s="25">
        <v>0</v>
      </c>
      <c r="K18" s="35">
        <v>30.5</v>
      </c>
      <c r="L18" s="19">
        <v>48.5</v>
      </c>
      <c r="M18" s="10">
        <v>100</v>
      </c>
      <c r="N18" s="22">
        <f>ROUND(L18,0)</f>
        <v>49</v>
      </c>
      <c r="O18" s="30" t="str">
        <f>IF(AND(N18&gt;=50,N18&gt;=75),"Победитель",IF(N18&gt;=50,"Призер","Участник"))</f>
        <v>Участник</v>
      </c>
    </row>
    <row r="19" spans="1:15" ht="13.5" customHeight="1">
      <c r="A19" s="5">
        <v>4</v>
      </c>
      <c r="B19" s="3" t="s">
        <v>18</v>
      </c>
      <c r="C19" s="23"/>
      <c r="D19" s="23" t="s">
        <v>11</v>
      </c>
      <c r="E19" s="24" t="s">
        <v>74</v>
      </c>
      <c r="F19" s="23" t="s">
        <v>91</v>
      </c>
      <c r="G19" s="23">
        <v>5</v>
      </c>
      <c r="H19" s="40">
        <v>5</v>
      </c>
      <c r="I19" s="25">
        <v>17.3</v>
      </c>
      <c r="J19" s="25">
        <v>35.6</v>
      </c>
      <c r="K19" s="35">
        <v>29.4</v>
      </c>
      <c r="L19" s="19">
        <v>82.3</v>
      </c>
      <c r="M19" s="10">
        <v>100</v>
      </c>
      <c r="N19" s="22">
        <f t="shared" si="0"/>
        <v>82</v>
      </c>
      <c r="O19" s="30" t="str">
        <f t="shared" si="1"/>
        <v>Победитель</v>
      </c>
    </row>
    <row r="20" spans="1:15" ht="21.75" customHeight="1">
      <c r="A20" s="5">
        <v>5</v>
      </c>
      <c r="B20" s="3" t="s">
        <v>43</v>
      </c>
      <c r="C20" s="33"/>
      <c r="D20" s="23" t="s">
        <v>11</v>
      </c>
      <c r="E20" s="24" t="s">
        <v>74</v>
      </c>
      <c r="F20" s="23" t="s">
        <v>92</v>
      </c>
      <c r="G20" s="23">
        <v>5</v>
      </c>
      <c r="H20" s="40">
        <v>5</v>
      </c>
      <c r="I20" s="25">
        <v>14</v>
      </c>
      <c r="J20" s="25">
        <v>24.4</v>
      </c>
      <c r="K20" s="35">
        <v>28.1</v>
      </c>
      <c r="L20" s="19">
        <v>66.5</v>
      </c>
      <c r="M20" s="10">
        <v>100</v>
      </c>
      <c r="N20" s="22">
        <f>ROUND(L20,0)</f>
        <v>67</v>
      </c>
      <c r="O20" s="30" t="str">
        <f>IF(AND(N20&gt;=50,N20&gt;=75),"Победитель",IF(N20&gt;=50,"Призер","Участник"))</f>
        <v>Призер</v>
      </c>
    </row>
    <row r="21" spans="1:15" ht="25.5">
      <c r="A21" s="5">
        <v>6</v>
      </c>
      <c r="B21" s="3" t="s">
        <v>44</v>
      </c>
      <c r="C21" s="23"/>
      <c r="D21" s="23" t="s">
        <v>11</v>
      </c>
      <c r="E21" s="24" t="s">
        <v>74</v>
      </c>
      <c r="F21" s="23" t="s">
        <v>91</v>
      </c>
      <c r="G21" s="23">
        <v>6</v>
      </c>
      <c r="H21" s="40">
        <v>6</v>
      </c>
      <c r="I21" s="25">
        <v>14.6</v>
      </c>
      <c r="J21" s="25">
        <v>26.7</v>
      </c>
      <c r="K21" s="35">
        <v>29.1</v>
      </c>
      <c r="L21" s="19">
        <v>70.400000000000006</v>
      </c>
      <c r="M21" s="10">
        <v>100</v>
      </c>
      <c r="N21" s="22">
        <f>ROUND(L21,0)</f>
        <v>70</v>
      </c>
      <c r="O21" s="30" t="str">
        <f>IF(AND(N21&gt;=50,N21&gt;=75),"Победитель",IF(N21&gt;=50,"Призер","Участник"))</f>
        <v>Призер</v>
      </c>
    </row>
    <row r="22" spans="1:15" ht="25.5">
      <c r="A22" s="5">
        <v>7</v>
      </c>
      <c r="B22" s="3" t="s">
        <v>45</v>
      </c>
      <c r="C22" s="48"/>
      <c r="D22" s="23" t="s">
        <v>11</v>
      </c>
      <c r="E22" s="24" t="s">
        <v>74</v>
      </c>
      <c r="F22" s="23" t="s">
        <v>91</v>
      </c>
      <c r="G22" s="23">
        <v>6</v>
      </c>
      <c r="H22" s="40">
        <v>6</v>
      </c>
      <c r="I22" s="25">
        <v>6.42</v>
      </c>
      <c r="J22" s="25">
        <v>31.9</v>
      </c>
      <c r="K22" s="25">
        <v>0</v>
      </c>
      <c r="L22" s="25">
        <f>SUM(I22:K22)</f>
        <v>38.32</v>
      </c>
      <c r="M22" s="11">
        <v>100</v>
      </c>
      <c r="N22" s="22">
        <f t="shared" ref="N22:N24" si="2">ROUND(L22,0)</f>
        <v>38</v>
      </c>
      <c r="O22" s="30" t="str">
        <f t="shared" ref="O22:O24" si="3">IF(AND(N22&gt;=50,N22&gt;=75),"Победитель",IF(N22&gt;=50,"Призер","Участник"))</f>
        <v>Участник</v>
      </c>
    </row>
    <row r="23" spans="1:15" ht="25.5">
      <c r="A23" s="5">
        <v>8</v>
      </c>
      <c r="B23" s="3" t="s">
        <v>47</v>
      </c>
      <c r="C23" s="48"/>
      <c r="D23" s="23" t="s">
        <v>11</v>
      </c>
      <c r="E23" s="24" t="s">
        <v>74</v>
      </c>
      <c r="F23" s="23" t="s">
        <v>92</v>
      </c>
      <c r="G23" s="23">
        <v>6</v>
      </c>
      <c r="H23" s="40">
        <v>6</v>
      </c>
      <c r="I23" s="26">
        <v>5.71</v>
      </c>
      <c r="J23" s="26">
        <v>31</v>
      </c>
      <c r="K23" s="26">
        <v>0</v>
      </c>
      <c r="L23" s="25">
        <f>SUM(I23:K23)</f>
        <v>36.71</v>
      </c>
      <c r="M23" s="10">
        <v>100</v>
      </c>
      <c r="N23" s="22">
        <f t="shared" si="2"/>
        <v>37</v>
      </c>
      <c r="O23" s="30" t="str">
        <f t="shared" si="3"/>
        <v>Участник</v>
      </c>
    </row>
    <row r="24" spans="1:15" ht="25.5">
      <c r="A24" s="5">
        <v>9</v>
      </c>
      <c r="B24" s="3" t="s">
        <v>19</v>
      </c>
      <c r="C24" s="48"/>
      <c r="D24" s="23" t="s">
        <v>11</v>
      </c>
      <c r="E24" s="24" t="s">
        <v>74</v>
      </c>
      <c r="F24" s="23" t="s">
        <v>91</v>
      </c>
      <c r="G24" s="23">
        <v>6</v>
      </c>
      <c r="H24" s="40">
        <v>6</v>
      </c>
      <c r="I24" s="25">
        <v>14.6</v>
      </c>
      <c r="J24" s="25">
        <v>0</v>
      </c>
      <c r="K24" s="35">
        <v>28.4</v>
      </c>
      <c r="L24" s="19">
        <v>43</v>
      </c>
      <c r="M24" s="10">
        <v>100</v>
      </c>
      <c r="N24" s="22">
        <f t="shared" si="2"/>
        <v>43</v>
      </c>
      <c r="O24" s="30" t="str">
        <f t="shared" si="3"/>
        <v>Участник</v>
      </c>
    </row>
    <row r="25" spans="1:15" ht="25.5">
      <c r="A25" s="5">
        <v>10</v>
      </c>
      <c r="B25" s="3" t="s">
        <v>20</v>
      </c>
      <c r="C25" s="48"/>
      <c r="D25" s="23" t="s">
        <v>11</v>
      </c>
      <c r="E25" s="24" t="s">
        <v>74</v>
      </c>
      <c r="F25" s="23" t="s">
        <v>91</v>
      </c>
      <c r="G25" s="23">
        <v>6</v>
      </c>
      <c r="H25" s="40">
        <v>6</v>
      </c>
      <c r="I25" s="25">
        <v>18</v>
      </c>
      <c r="J25" s="25">
        <v>0</v>
      </c>
      <c r="K25" s="35">
        <v>30.5</v>
      </c>
      <c r="L25" s="19">
        <v>48.5</v>
      </c>
      <c r="M25" s="10">
        <v>100</v>
      </c>
      <c r="N25" s="22">
        <f>ROUND(L25,0)</f>
        <v>49</v>
      </c>
      <c r="O25" s="30" t="str">
        <f>IF(AND(N25&gt;=50,N25&gt;=75),"Победитель",IF(N25&gt;=50,"Призер","Участник"))</f>
        <v>Участник</v>
      </c>
    </row>
    <row r="26" spans="1:15" ht="25.5">
      <c r="A26" s="5">
        <v>11</v>
      </c>
      <c r="B26" s="3" t="s">
        <v>75</v>
      </c>
      <c r="C26" s="48"/>
      <c r="D26" s="23" t="s">
        <v>11</v>
      </c>
      <c r="E26" s="24" t="s">
        <v>74</v>
      </c>
      <c r="F26" s="23" t="s">
        <v>91</v>
      </c>
      <c r="G26" s="23">
        <v>6</v>
      </c>
      <c r="H26" s="40">
        <v>6</v>
      </c>
      <c r="I26" s="41">
        <v>5</v>
      </c>
      <c r="J26" s="41">
        <v>29</v>
      </c>
      <c r="K26" s="41">
        <v>0</v>
      </c>
      <c r="L26" s="42">
        <v>34</v>
      </c>
      <c r="M26" s="10">
        <v>100</v>
      </c>
      <c r="N26" s="42">
        <v>30</v>
      </c>
      <c r="O26" s="30" t="str">
        <f t="shared" ref="O26:O28" si="4">IF(AND(N26&gt;=50,N26&gt;=75),"Победитель",IF(N26&gt;=50,"Призер","Участник"))</f>
        <v>Участник</v>
      </c>
    </row>
    <row r="27" spans="1:15" ht="25.5">
      <c r="A27" s="5">
        <v>12</v>
      </c>
      <c r="B27" s="3" t="s">
        <v>76</v>
      </c>
      <c r="C27" s="48"/>
      <c r="D27" s="23" t="s">
        <v>11</v>
      </c>
      <c r="E27" s="24" t="s">
        <v>74</v>
      </c>
      <c r="F27" s="23" t="s">
        <v>91</v>
      </c>
      <c r="G27" s="23">
        <v>6</v>
      </c>
      <c r="H27" s="40">
        <v>6</v>
      </c>
      <c r="I27" s="42">
        <v>6</v>
      </c>
      <c r="J27" s="42">
        <v>31</v>
      </c>
      <c r="K27" s="42">
        <v>0</v>
      </c>
      <c r="L27" s="42">
        <v>37</v>
      </c>
      <c r="M27" s="10">
        <v>100</v>
      </c>
      <c r="N27" s="42">
        <v>30</v>
      </c>
      <c r="O27" s="30" t="str">
        <f t="shared" si="4"/>
        <v>Участник</v>
      </c>
    </row>
    <row r="28" spans="1:15" ht="25.5">
      <c r="A28" s="5">
        <v>13</v>
      </c>
      <c r="B28" s="3" t="s">
        <v>77</v>
      </c>
      <c r="C28" s="48"/>
      <c r="D28" s="23" t="s">
        <v>11</v>
      </c>
      <c r="E28" s="24" t="s">
        <v>74</v>
      </c>
      <c r="F28" s="23" t="s">
        <v>91</v>
      </c>
      <c r="G28" s="23">
        <v>6</v>
      </c>
      <c r="H28" s="40">
        <v>6</v>
      </c>
      <c r="I28" s="25">
        <v>6.6</v>
      </c>
      <c r="J28" s="25">
        <v>32.9</v>
      </c>
      <c r="K28" s="25">
        <v>0</v>
      </c>
      <c r="L28" s="25">
        <f>SUM(I28:K28)</f>
        <v>39.5</v>
      </c>
      <c r="M28" s="11">
        <v>100</v>
      </c>
      <c r="N28" s="22">
        <f>ROUND(L28,0)</f>
        <v>40</v>
      </c>
      <c r="O28" s="30" t="str">
        <f t="shared" si="4"/>
        <v>Участник</v>
      </c>
    </row>
    <row r="29" spans="1:15" ht="15" customHeight="1">
      <c r="F29" s="6"/>
      <c r="I29" s="26"/>
      <c r="J29" s="26"/>
      <c r="K29" s="26"/>
      <c r="L29" s="25"/>
      <c r="M29" s="10"/>
      <c r="N29" s="22"/>
      <c r="O29" s="30"/>
    </row>
    <row r="30" spans="1:15" ht="12.75">
      <c r="F30" s="6"/>
    </row>
    <row r="31" spans="1:15" ht="12.75">
      <c r="F31" s="6"/>
    </row>
    <row r="33" ht="15" customHeight="1"/>
    <row r="34" ht="15" customHeight="1"/>
    <row r="35" ht="14.25" customHeight="1"/>
    <row r="36" ht="14.25" customHeight="1"/>
    <row r="52" spans="16:16" ht="31.5" customHeight="1"/>
    <row r="58" spans="16:16" ht="31.5" customHeight="1"/>
    <row r="59" spans="16:16" ht="15" customHeight="1"/>
    <row r="60" spans="16:16" ht="29.25" customHeight="1">
      <c r="P60" t="s">
        <v>54</v>
      </c>
    </row>
    <row r="64" spans="16:16" ht="15" customHeight="1"/>
    <row r="65" ht="15" customHeight="1"/>
    <row r="66" ht="14.25" customHeight="1"/>
    <row r="67" ht="14.25" customHeight="1"/>
    <row r="68" ht="29.25" customHeight="1"/>
    <row r="69" ht="28.5" customHeight="1"/>
    <row r="70" ht="21.75" customHeight="1"/>
    <row r="1048506" spans="13:13">
      <c r="M1048506">
        <v>100</v>
      </c>
    </row>
  </sheetData>
  <mergeCells count="10">
    <mergeCell ref="A10:O10"/>
    <mergeCell ref="A11:O11"/>
    <mergeCell ref="A12:O12"/>
    <mergeCell ref="A13:O13"/>
    <mergeCell ref="A9:K9"/>
    <mergeCell ref="A3:O3"/>
    <mergeCell ref="A5:O5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324"/>
  <sheetViews>
    <sheetView topLeftCell="A23" zoomScaleNormal="100" workbookViewId="0">
      <selection activeCell="C34" sqref="C16:C34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93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>
      <c r="A5" s="60" t="s">
        <v>55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customHeight="1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customHeight="1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 customHeight="1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customHeight="1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12.7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5" ht="14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ht="14.25">
      <c r="A15" s="36"/>
      <c r="B15" s="36"/>
      <c r="C15" s="36"/>
      <c r="D15" s="36"/>
      <c r="E15" s="36"/>
      <c r="F15" s="36"/>
      <c r="G15" s="36"/>
      <c r="H15" s="36"/>
      <c r="I15" s="4"/>
      <c r="J15" s="36"/>
      <c r="K15" s="36"/>
      <c r="L15" s="36"/>
      <c r="M15" s="36"/>
      <c r="N15" s="36"/>
      <c r="O15" s="36"/>
    </row>
    <row r="16" spans="1:15" ht="25.5">
      <c r="A16" s="17">
        <v>1</v>
      </c>
      <c r="B16" s="16" t="s">
        <v>21</v>
      </c>
      <c r="C16" s="21"/>
      <c r="D16" s="4" t="s">
        <v>11</v>
      </c>
      <c r="E16" s="24" t="s">
        <v>74</v>
      </c>
      <c r="F16" s="23" t="s">
        <v>92</v>
      </c>
      <c r="G16" s="16">
        <v>8</v>
      </c>
      <c r="H16" s="16">
        <v>8</v>
      </c>
      <c r="I16" s="23">
        <v>16.600000000000001</v>
      </c>
      <c r="J16" s="16">
        <v>26.6</v>
      </c>
      <c r="K16" s="16">
        <v>27.9</v>
      </c>
      <c r="L16" s="20">
        <v>71.099999999999994</v>
      </c>
      <c r="M16" s="10">
        <v>100</v>
      </c>
      <c r="N16" s="27">
        <f t="shared" ref="N16:N17" si="0">ROUND(L16,0)</f>
        <v>71</v>
      </c>
      <c r="O16" s="30" t="str">
        <f t="shared" ref="O16:O17" si="1">IF(AND(N16&gt;=50,N16&gt;=75),"Победитель",IF(N16&gt;=50,"Призер","Участник"))</f>
        <v>Призер</v>
      </c>
    </row>
    <row r="17" spans="1:15" ht="25.5">
      <c r="A17" s="17">
        <v>2</v>
      </c>
      <c r="B17" s="16" t="s">
        <v>22</v>
      </c>
      <c r="C17" s="21"/>
      <c r="D17" s="23" t="s">
        <v>11</v>
      </c>
      <c r="E17" s="24" t="s">
        <v>74</v>
      </c>
      <c r="F17" s="23" t="s">
        <v>91</v>
      </c>
      <c r="G17" s="16">
        <v>8</v>
      </c>
      <c r="H17" s="16">
        <v>8</v>
      </c>
      <c r="I17" s="23">
        <v>16.25</v>
      </c>
      <c r="J17" s="16">
        <v>26.6</v>
      </c>
      <c r="K17" s="16">
        <v>29.4</v>
      </c>
      <c r="L17" s="20">
        <v>73.900000000000006</v>
      </c>
      <c r="M17" s="10">
        <v>100</v>
      </c>
      <c r="N17" s="22">
        <f t="shared" si="0"/>
        <v>74</v>
      </c>
      <c r="O17" s="30" t="str">
        <f t="shared" si="1"/>
        <v>Призер</v>
      </c>
    </row>
    <row r="18" spans="1:15" ht="25.5">
      <c r="A18" s="17">
        <v>3</v>
      </c>
      <c r="B18" s="16" t="s">
        <v>25</v>
      </c>
      <c r="C18" s="21"/>
      <c r="D18" s="4" t="s">
        <v>11</v>
      </c>
      <c r="E18" s="24" t="s">
        <v>74</v>
      </c>
      <c r="F18" s="23" t="s">
        <v>91</v>
      </c>
      <c r="G18" s="16">
        <v>8</v>
      </c>
      <c r="H18" s="16">
        <v>8</v>
      </c>
      <c r="I18" s="23">
        <v>17.5</v>
      </c>
      <c r="J18" s="16">
        <v>26.6</v>
      </c>
      <c r="K18" s="16">
        <v>26.5</v>
      </c>
      <c r="L18" s="20">
        <v>90.5</v>
      </c>
      <c r="M18" s="10">
        <v>100</v>
      </c>
      <c r="N18" s="22">
        <f>ROUND(L18,0)</f>
        <v>91</v>
      </c>
      <c r="O18" s="30" t="str">
        <f>IF(AND(N18&gt;=50,N18&gt;=75),"Победитель",IF(N18&gt;=50,"Призер","Участник"))</f>
        <v>Победитель</v>
      </c>
    </row>
    <row r="19" spans="1:15" ht="25.5">
      <c r="A19" s="17">
        <v>4</v>
      </c>
      <c r="B19" s="16" t="s">
        <v>26</v>
      </c>
      <c r="C19" s="21"/>
      <c r="D19" s="4" t="s">
        <v>11</v>
      </c>
      <c r="E19" s="24" t="s">
        <v>74</v>
      </c>
      <c r="F19" s="23" t="s">
        <v>91</v>
      </c>
      <c r="G19" s="16">
        <v>8</v>
      </c>
      <c r="H19" s="16">
        <v>8</v>
      </c>
      <c r="I19" s="23">
        <v>18.3</v>
      </c>
      <c r="J19" s="16">
        <v>26.6</v>
      </c>
      <c r="K19" s="16">
        <v>36.6</v>
      </c>
      <c r="L19" s="20">
        <v>54.9</v>
      </c>
      <c r="M19" s="10">
        <v>100</v>
      </c>
      <c r="N19" s="22">
        <f>ROUND(L19,0)</f>
        <v>55</v>
      </c>
      <c r="O19" s="32" t="str">
        <f>IF(AND(N19&gt;=50,N19&gt;=75),"Победитель",IF(N19&gt;=50,"Призер","Участник"))</f>
        <v>Призер</v>
      </c>
    </row>
    <row r="20" spans="1:15" ht="25.5">
      <c r="A20" s="17">
        <v>5</v>
      </c>
      <c r="B20" s="16" t="s">
        <v>27</v>
      </c>
      <c r="C20" s="21"/>
      <c r="D20" s="4" t="s">
        <v>11</v>
      </c>
      <c r="E20" s="24" t="s">
        <v>74</v>
      </c>
      <c r="F20" s="23" t="s">
        <v>91</v>
      </c>
      <c r="G20" s="16">
        <v>8</v>
      </c>
      <c r="H20" s="16">
        <v>8</v>
      </c>
      <c r="I20" s="23">
        <v>18.75</v>
      </c>
      <c r="J20" s="16">
        <v>26.6</v>
      </c>
      <c r="K20" s="16">
        <v>35.299999999999997</v>
      </c>
      <c r="L20" s="26">
        <v>54.1</v>
      </c>
      <c r="M20" s="10">
        <v>100</v>
      </c>
      <c r="N20" s="22">
        <v>54.1</v>
      </c>
      <c r="O20" s="30" t="str">
        <f>IF(AND(N20&gt;=50,N20&gt;=85),"Победитель",IF(N20&gt;=50,"Призер","Участник"))</f>
        <v>Призер</v>
      </c>
    </row>
    <row r="21" spans="1:15" ht="25.5">
      <c r="A21" s="17">
        <v>6</v>
      </c>
      <c r="B21" s="4" t="s">
        <v>28</v>
      </c>
      <c r="C21" s="23"/>
      <c r="D21" s="4" t="s">
        <v>11</v>
      </c>
      <c r="E21" s="24" t="s">
        <v>74</v>
      </c>
      <c r="F21" s="23" t="s">
        <v>91</v>
      </c>
      <c r="G21" s="16">
        <v>8</v>
      </c>
      <c r="H21" s="16">
        <v>8</v>
      </c>
      <c r="I21" s="23">
        <v>17.100000000000001</v>
      </c>
      <c r="J21" s="16">
        <v>26.6</v>
      </c>
      <c r="K21" s="16">
        <v>28.6</v>
      </c>
      <c r="L21" s="20">
        <v>80.900000000000006</v>
      </c>
      <c r="M21" s="10">
        <v>100</v>
      </c>
      <c r="N21" s="22">
        <f t="shared" ref="N21:N27" si="2">ROUND(L21,0)</f>
        <v>81</v>
      </c>
      <c r="O21" s="30" t="s">
        <v>63</v>
      </c>
    </row>
    <row r="22" spans="1:15" ht="25.5">
      <c r="A22" s="17">
        <v>7</v>
      </c>
      <c r="B22" s="23" t="s">
        <v>51</v>
      </c>
      <c r="C22" s="23"/>
      <c r="D22" s="4" t="s">
        <v>11</v>
      </c>
      <c r="E22" s="24" t="s">
        <v>74</v>
      </c>
      <c r="F22" s="23" t="s">
        <v>91</v>
      </c>
      <c r="G22" s="23">
        <v>7</v>
      </c>
      <c r="H22" s="23">
        <v>7</v>
      </c>
      <c r="I22" s="23">
        <v>16.600000000000001</v>
      </c>
      <c r="J22" s="16">
        <v>26.6</v>
      </c>
      <c r="K22" s="16">
        <v>30.3</v>
      </c>
      <c r="L22" s="20">
        <v>46.9</v>
      </c>
      <c r="M22" s="10">
        <v>100</v>
      </c>
      <c r="N22" s="22">
        <f t="shared" si="2"/>
        <v>47</v>
      </c>
      <c r="O22" s="30" t="s">
        <v>64</v>
      </c>
    </row>
    <row r="23" spans="1:15" ht="25.5">
      <c r="A23" s="17">
        <v>8</v>
      </c>
      <c r="B23" s="23" t="s">
        <v>53</v>
      </c>
      <c r="C23" s="23"/>
      <c r="D23" s="4" t="s">
        <v>11</v>
      </c>
      <c r="E23" s="24" t="s">
        <v>74</v>
      </c>
      <c r="F23" s="23" t="s">
        <v>92</v>
      </c>
      <c r="G23" s="23">
        <v>7</v>
      </c>
      <c r="H23" s="23">
        <v>7</v>
      </c>
      <c r="I23" s="23">
        <v>17.5</v>
      </c>
      <c r="J23" s="16">
        <v>26.6</v>
      </c>
      <c r="K23" s="16">
        <v>36.5</v>
      </c>
      <c r="L23" s="20">
        <v>77.099999999999994</v>
      </c>
      <c r="M23" s="10">
        <v>100</v>
      </c>
      <c r="N23" s="22">
        <f t="shared" si="2"/>
        <v>77</v>
      </c>
      <c r="O23" s="30" t="s">
        <v>63</v>
      </c>
    </row>
    <row r="24" spans="1:15" ht="25.5">
      <c r="A24" s="17">
        <v>9</v>
      </c>
      <c r="B24" s="23" t="s">
        <v>48</v>
      </c>
      <c r="C24" s="34"/>
      <c r="D24" s="4" t="s">
        <v>11</v>
      </c>
      <c r="E24" s="24" t="s">
        <v>74</v>
      </c>
      <c r="F24" s="23" t="s">
        <v>91</v>
      </c>
      <c r="G24" s="23">
        <v>8</v>
      </c>
      <c r="H24" s="23">
        <v>8</v>
      </c>
      <c r="I24" s="23">
        <v>18</v>
      </c>
      <c r="J24" s="16">
        <v>26.6</v>
      </c>
      <c r="K24" s="16">
        <v>32.1</v>
      </c>
      <c r="L24" s="20">
        <v>50.1</v>
      </c>
      <c r="M24" s="10">
        <v>100</v>
      </c>
      <c r="N24" s="22">
        <f t="shared" si="2"/>
        <v>50</v>
      </c>
      <c r="O24" s="30" t="str">
        <f t="shared" ref="O24:O25" si="3">IF(AND(N24&gt;=50,N24&gt;=85),"Победитель",IF(N24&gt;=50,"Призер","Участник"))</f>
        <v>Призер</v>
      </c>
    </row>
    <row r="25" spans="1:15" ht="25.5">
      <c r="A25" s="17">
        <v>10</v>
      </c>
      <c r="B25" s="4" t="s">
        <v>29</v>
      </c>
      <c r="C25" s="23"/>
      <c r="D25" s="4" t="s">
        <v>11</v>
      </c>
      <c r="E25" s="24" t="s">
        <v>74</v>
      </c>
      <c r="F25" s="23" t="s">
        <v>92</v>
      </c>
      <c r="G25" s="23">
        <v>8</v>
      </c>
      <c r="H25" s="23">
        <v>8</v>
      </c>
      <c r="I25" s="23">
        <v>16.25</v>
      </c>
      <c r="J25" s="16">
        <v>26.6</v>
      </c>
      <c r="K25" s="16">
        <v>30.3</v>
      </c>
      <c r="L25" s="20">
        <v>46.6</v>
      </c>
      <c r="M25" s="10">
        <v>100</v>
      </c>
      <c r="N25" s="22">
        <f t="shared" si="2"/>
        <v>47</v>
      </c>
      <c r="O25" s="30" t="str">
        <f t="shared" si="3"/>
        <v>Участник</v>
      </c>
    </row>
    <row r="26" spans="1:15" ht="25.5">
      <c r="A26" s="17">
        <v>11</v>
      </c>
      <c r="B26" s="4" t="s">
        <v>30</v>
      </c>
      <c r="C26" s="23"/>
      <c r="D26" s="4" t="s">
        <v>11</v>
      </c>
      <c r="E26" s="24" t="s">
        <v>74</v>
      </c>
      <c r="F26" s="23" t="s">
        <v>92</v>
      </c>
      <c r="G26" s="23">
        <v>7</v>
      </c>
      <c r="H26" s="23">
        <v>7</v>
      </c>
      <c r="I26" s="23">
        <v>18</v>
      </c>
      <c r="J26" s="16">
        <v>26.6</v>
      </c>
      <c r="K26" s="16">
        <v>29.4</v>
      </c>
      <c r="L26" s="20">
        <v>47.4</v>
      </c>
      <c r="M26" s="10">
        <v>100</v>
      </c>
      <c r="N26" s="22">
        <f t="shared" si="2"/>
        <v>47</v>
      </c>
      <c r="O26" s="30" t="s">
        <v>64</v>
      </c>
    </row>
    <row r="27" spans="1:15" ht="25.5">
      <c r="A27" s="17">
        <v>12</v>
      </c>
      <c r="B27" s="4" t="s">
        <v>31</v>
      </c>
      <c r="C27" s="23"/>
      <c r="D27" s="4" t="s">
        <v>11</v>
      </c>
      <c r="E27" s="24" t="s">
        <v>74</v>
      </c>
      <c r="F27" s="23" t="s">
        <v>91</v>
      </c>
      <c r="G27" s="23">
        <v>8</v>
      </c>
      <c r="H27" s="23">
        <v>8</v>
      </c>
      <c r="I27" s="23">
        <v>17.5</v>
      </c>
      <c r="J27" s="16">
        <v>26.6</v>
      </c>
      <c r="K27" s="16">
        <v>27.9</v>
      </c>
      <c r="L27" s="20">
        <v>45.4</v>
      </c>
      <c r="M27" s="10">
        <v>100</v>
      </c>
      <c r="N27" s="22">
        <f t="shared" si="2"/>
        <v>45</v>
      </c>
      <c r="O27" s="30" t="s">
        <v>64</v>
      </c>
    </row>
    <row r="28" spans="1:15" ht="31.5" customHeight="1">
      <c r="A28" s="17">
        <v>13</v>
      </c>
      <c r="B28" s="4" t="s">
        <v>32</v>
      </c>
      <c r="C28" s="49"/>
      <c r="D28" s="4" t="s">
        <v>11</v>
      </c>
      <c r="E28" s="24" t="s">
        <v>74</v>
      </c>
      <c r="F28" s="23" t="s">
        <v>92</v>
      </c>
      <c r="G28" s="23">
        <v>8</v>
      </c>
      <c r="H28" s="23">
        <v>8</v>
      </c>
      <c r="I28" s="25">
        <v>6.42</v>
      </c>
      <c r="J28" s="25">
        <v>31.9</v>
      </c>
      <c r="K28" s="25">
        <v>0</v>
      </c>
      <c r="L28" s="25">
        <f>SUM(I28:K28)</f>
        <v>38.32</v>
      </c>
      <c r="M28" s="11">
        <v>100</v>
      </c>
      <c r="N28" s="22">
        <f t="shared" ref="N28:N31" si="4">ROUND(L28,0)</f>
        <v>38</v>
      </c>
      <c r="O28" s="30" t="str">
        <f t="shared" ref="O28:O31" si="5">IF(AND(N28&gt;=50,N28&gt;=75),"Победитель",IF(N28&gt;=50,"Призер","Участник"))</f>
        <v>Участник</v>
      </c>
    </row>
    <row r="29" spans="1:15" ht="25.5">
      <c r="A29" s="17">
        <v>14</v>
      </c>
      <c r="B29" s="4" t="s">
        <v>33</v>
      </c>
      <c r="C29" s="49"/>
      <c r="D29" s="4" t="s">
        <v>11</v>
      </c>
      <c r="E29" s="24" t="s">
        <v>74</v>
      </c>
      <c r="F29" s="23" t="s">
        <v>92</v>
      </c>
      <c r="G29" s="23">
        <v>8</v>
      </c>
      <c r="H29" s="23">
        <v>8</v>
      </c>
      <c r="I29" s="25">
        <v>6.42</v>
      </c>
      <c r="J29" s="25">
        <v>31.9</v>
      </c>
      <c r="K29" s="25">
        <v>0</v>
      </c>
      <c r="L29" s="25">
        <f>SUM(I29:K29)</f>
        <v>38.32</v>
      </c>
      <c r="M29" s="11">
        <v>100</v>
      </c>
      <c r="N29" s="22">
        <f t="shared" si="4"/>
        <v>38</v>
      </c>
      <c r="O29" s="30" t="str">
        <f t="shared" si="5"/>
        <v>Участник</v>
      </c>
    </row>
    <row r="30" spans="1:15" ht="25.5">
      <c r="A30" s="17">
        <v>15</v>
      </c>
      <c r="B30" s="4" t="s">
        <v>34</v>
      </c>
      <c r="C30" s="49"/>
      <c r="D30" s="4" t="s">
        <v>11</v>
      </c>
      <c r="E30" s="24" t="s">
        <v>74</v>
      </c>
      <c r="F30" s="23" t="s">
        <v>92</v>
      </c>
      <c r="G30" s="23">
        <v>8</v>
      </c>
      <c r="H30" s="23">
        <v>8</v>
      </c>
      <c r="I30" s="25">
        <v>6.42</v>
      </c>
      <c r="J30" s="25">
        <v>31.9</v>
      </c>
      <c r="K30" s="25">
        <v>0</v>
      </c>
      <c r="L30" s="25">
        <f>SUM(I30:K30)</f>
        <v>38.32</v>
      </c>
      <c r="M30" s="11">
        <v>100</v>
      </c>
      <c r="N30" s="22">
        <f t="shared" si="4"/>
        <v>38</v>
      </c>
      <c r="O30" s="30" t="str">
        <f t="shared" si="5"/>
        <v>Участник</v>
      </c>
    </row>
    <row r="31" spans="1:15" ht="25.5">
      <c r="A31" s="17">
        <v>16</v>
      </c>
      <c r="B31" s="4" t="s">
        <v>88</v>
      </c>
      <c r="C31" s="49"/>
      <c r="D31" s="4" t="s">
        <v>11</v>
      </c>
      <c r="E31" s="24" t="s">
        <v>74</v>
      </c>
      <c r="F31" s="23" t="s">
        <v>92</v>
      </c>
      <c r="G31" s="23">
        <v>8</v>
      </c>
      <c r="H31" s="23">
        <v>8</v>
      </c>
      <c r="I31" s="26">
        <v>5.71</v>
      </c>
      <c r="J31" s="26">
        <v>31</v>
      </c>
      <c r="K31" s="26">
        <v>0</v>
      </c>
      <c r="L31" s="25">
        <f>SUM(I31:K31)</f>
        <v>36.71</v>
      </c>
      <c r="M31" s="10">
        <v>100</v>
      </c>
      <c r="N31" s="22">
        <f t="shared" si="4"/>
        <v>37</v>
      </c>
      <c r="O31" s="30" t="str">
        <f t="shared" si="5"/>
        <v>Участник</v>
      </c>
    </row>
    <row r="32" spans="1:15" ht="25.5">
      <c r="A32" s="17">
        <v>17</v>
      </c>
      <c r="B32" s="4" t="s">
        <v>89</v>
      </c>
      <c r="C32" s="49"/>
      <c r="D32" s="4" t="s">
        <v>11</v>
      </c>
      <c r="E32" s="24" t="s">
        <v>74</v>
      </c>
      <c r="F32" s="23" t="s">
        <v>92</v>
      </c>
      <c r="G32" s="23">
        <v>8</v>
      </c>
      <c r="H32" s="23">
        <v>8</v>
      </c>
      <c r="I32" s="23">
        <v>18</v>
      </c>
      <c r="J32" s="16">
        <v>26.6</v>
      </c>
      <c r="K32" s="16">
        <v>29.4</v>
      </c>
      <c r="L32" s="20">
        <v>47.4</v>
      </c>
      <c r="M32" s="10">
        <v>100</v>
      </c>
      <c r="N32" s="22">
        <f>ROUND(L32,0)</f>
        <v>47</v>
      </c>
      <c r="O32" s="30" t="s">
        <v>64</v>
      </c>
    </row>
    <row r="33" spans="1:16" ht="25.5">
      <c r="A33" s="17">
        <v>18</v>
      </c>
      <c r="B33" s="4" t="s">
        <v>90</v>
      </c>
      <c r="C33" s="49"/>
      <c r="D33" s="4" t="s">
        <v>11</v>
      </c>
      <c r="E33" s="24" t="s">
        <v>74</v>
      </c>
      <c r="F33" s="23" t="s">
        <v>92</v>
      </c>
      <c r="G33" s="23">
        <v>8</v>
      </c>
      <c r="H33" s="23">
        <v>8</v>
      </c>
      <c r="I33" s="23">
        <v>17.5</v>
      </c>
      <c r="J33" s="16">
        <v>26.6</v>
      </c>
      <c r="K33" s="16">
        <v>27.9</v>
      </c>
      <c r="L33" s="20">
        <v>45.4</v>
      </c>
      <c r="M33" s="10">
        <v>100</v>
      </c>
      <c r="N33" s="22">
        <f>ROUND(L33,0)</f>
        <v>45</v>
      </c>
      <c r="O33" s="30" t="s">
        <v>64</v>
      </c>
    </row>
    <row r="34" spans="1:16" ht="31.5" customHeight="1"/>
    <row r="35" spans="1:16" ht="15" customHeight="1"/>
    <row r="36" spans="1:16" ht="29.25" customHeight="1">
      <c r="P36" t="s">
        <v>54</v>
      </c>
    </row>
    <row r="40" spans="1:16" ht="15" customHeight="1"/>
    <row r="41" spans="1:16" ht="15" customHeight="1"/>
    <row r="42" spans="1:16" ht="14.25" customHeight="1"/>
    <row r="43" spans="1:16" ht="14.25" customHeight="1"/>
    <row r="44" spans="1:16" ht="29.25" customHeight="1"/>
    <row r="45" spans="1:16" ht="28.5" customHeight="1"/>
    <row r="46" spans="1:16" ht="21.75" customHeight="1"/>
    <row r="1048324" spans="13:13">
      <c r="M1048324">
        <v>100</v>
      </c>
    </row>
  </sheetData>
  <mergeCells count="10">
    <mergeCell ref="A10:O10"/>
    <mergeCell ref="A11:O11"/>
    <mergeCell ref="A12:O12"/>
    <mergeCell ref="A13:O13"/>
    <mergeCell ref="A9:K9"/>
    <mergeCell ref="A3:O3"/>
    <mergeCell ref="A5:O5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512"/>
  <sheetViews>
    <sheetView topLeftCell="A23" zoomScaleNormal="100" workbookViewId="0">
      <selection activeCell="C34" sqref="C13:C34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105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>
      <c r="A5" s="60" t="s">
        <v>104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customHeight="1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customHeight="1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 customHeight="1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customHeight="1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25.5">
      <c r="A13" s="17">
        <v>1</v>
      </c>
      <c r="B13" s="23" t="s">
        <v>52</v>
      </c>
      <c r="C13" s="23"/>
      <c r="D13" s="4" t="s">
        <v>11</v>
      </c>
      <c r="E13" s="24" t="s">
        <v>74</v>
      </c>
      <c r="F13" s="23" t="s">
        <v>91</v>
      </c>
      <c r="G13" s="23">
        <v>7</v>
      </c>
      <c r="H13" s="23">
        <v>7</v>
      </c>
      <c r="I13" s="23">
        <v>16.600000000000001</v>
      </c>
      <c r="J13" s="16">
        <v>26.6</v>
      </c>
      <c r="K13" s="16">
        <v>31.2</v>
      </c>
      <c r="L13" s="51">
        <v>66</v>
      </c>
      <c r="M13" s="10">
        <v>100</v>
      </c>
      <c r="N13" s="22">
        <f>ROUND(L13,0)</f>
        <v>66</v>
      </c>
      <c r="O13" s="30" t="str">
        <f>IF(AND(N13&gt;=50,N13&gt;=75),"Победитель",IF(N13&gt;=50,"Призер","Участник"))</f>
        <v>Призер</v>
      </c>
    </row>
    <row r="14" spans="1:15" ht="25.5">
      <c r="A14" s="17">
        <v>2</v>
      </c>
      <c r="B14" s="23" t="s">
        <v>53</v>
      </c>
      <c r="C14" s="49"/>
      <c r="D14" s="4" t="s">
        <v>11</v>
      </c>
      <c r="E14" s="24" t="s">
        <v>74</v>
      </c>
      <c r="F14" s="23" t="s">
        <v>91</v>
      </c>
      <c r="G14" s="23">
        <v>7</v>
      </c>
      <c r="H14" s="23">
        <v>7</v>
      </c>
      <c r="I14" s="23">
        <v>15.8</v>
      </c>
      <c r="J14" s="16">
        <v>26.6</v>
      </c>
      <c r="K14" s="16">
        <v>33.1</v>
      </c>
      <c r="L14" s="51">
        <v>48.9</v>
      </c>
      <c r="M14" s="10">
        <v>100</v>
      </c>
      <c r="N14" s="22">
        <f t="shared" ref="N14" si="0">ROUND(L14,0)</f>
        <v>49</v>
      </c>
      <c r="O14" s="30" t="str">
        <f t="shared" ref="O14" si="1">IF(AND(N14&gt;=50,N14&gt;=75),"Победитель",IF(N14&gt;=50,"Призер","Участник"))</f>
        <v>Участник</v>
      </c>
    </row>
    <row r="15" spans="1:15" ht="25.5">
      <c r="A15" s="17">
        <v>3</v>
      </c>
      <c r="B15" s="16" t="s">
        <v>23</v>
      </c>
      <c r="C15" s="21"/>
      <c r="D15" s="4" t="s">
        <v>11</v>
      </c>
      <c r="E15" s="24" t="s">
        <v>74</v>
      </c>
      <c r="F15" s="23" t="s">
        <v>91</v>
      </c>
      <c r="G15" s="23">
        <v>7</v>
      </c>
      <c r="H15" s="23">
        <v>7</v>
      </c>
      <c r="I15" s="23">
        <v>16.25</v>
      </c>
      <c r="J15" s="16">
        <v>26.6</v>
      </c>
      <c r="K15" s="16">
        <v>30.3</v>
      </c>
      <c r="L15" s="51">
        <v>46.6</v>
      </c>
      <c r="M15" s="10">
        <v>100</v>
      </c>
      <c r="N15" s="22">
        <f t="shared" ref="N15:N16" si="2">ROUND(L15,0)</f>
        <v>47</v>
      </c>
      <c r="O15" s="30" t="str">
        <f t="shared" ref="O15:O16" si="3">IF(AND(N15&gt;=50,N15&gt;=75),"Победитель",IF(N15&gt;=50,"Призер","Участник"))</f>
        <v>Участник</v>
      </c>
    </row>
    <row r="16" spans="1:15" ht="25.5">
      <c r="A16" s="17">
        <v>4</v>
      </c>
      <c r="B16" s="16" t="s">
        <v>24</v>
      </c>
      <c r="C16" s="21"/>
      <c r="D16" s="4" t="s">
        <v>11</v>
      </c>
      <c r="E16" s="24" t="s">
        <v>74</v>
      </c>
      <c r="F16" s="23" t="s">
        <v>91</v>
      </c>
      <c r="G16" s="16">
        <v>8</v>
      </c>
      <c r="H16" s="16">
        <v>8</v>
      </c>
      <c r="I16" s="23">
        <v>15.8</v>
      </c>
      <c r="J16" s="16">
        <v>26.6</v>
      </c>
      <c r="K16" s="16">
        <v>33.1</v>
      </c>
      <c r="L16" s="51">
        <v>48.9</v>
      </c>
      <c r="M16" s="10">
        <v>100</v>
      </c>
      <c r="N16" s="22">
        <f t="shared" si="2"/>
        <v>49</v>
      </c>
      <c r="O16" s="30" t="str">
        <f t="shared" si="3"/>
        <v>Участник</v>
      </c>
    </row>
    <row r="17" spans="1:15" ht="25.5">
      <c r="A17" s="17">
        <v>5</v>
      </c>
      <c r="B17" s="4" t="s">
        <v>32</v>
      </c>
      <c r="C17" s="23"/>
      <c r="D17" s="4" t="s">
        <v>11</v>
      </c>
      <c r="E17" s="24" t="s">
        <v>74</v>
      </c>
      <c r="F17" s="23" t="s">
        <v>91</v>
      </c>
      <c r="G17" s="23">
        <v>7</v>
      </c>
      <c r="H17" s="23">
        <v>7</v>
      </c>
      <c r="I17" s="23">
        <v>16.600000000000001</v>
      </c>
      <c r="J17" s="16">
        <v>26.6</v>
      </c>
      <c r="K17" s="16">
        <v>27.9</v>
      </c>
      <c r="L17" s="51">
        <v>44.5</v>
      </c>
      <c r="M17" s="10">
        <v>100</v>
      </c>
      <c r="N17" s="22">
        <f t="shared" ref="N17:N22" si="4">ROUND(L17,0)</f>
        <v>45</v>
      </c>
      <c r="O17" s="30" t="s">
        <v>64</v>
      </c>
    </row>
    <row r="18" spans="1:15" ht="25.5">
      <c r="A18" s="17">
        <v>6</v>
      </c>
      <c r="B18" s="4" t="s">
        <v>33</v>
      </c>
      <c r="C18" s="23"/>
      <c r="D18" s="4" t="s">
        <v>11</v>
      </c>
      <c r="E18" s="24" t="s">
        <v>74</v>
      </c>
      <c r="F18" s="23" t="s">
        <v>91</v>
      </c>
      <c r="G18" s="23">
        <v>7</v>
      </c>
      <c r="H18" s="23">
        <v>7</v>
      </c>
      <c r="I18" s="23">
        <v>15.8</v>
      </c>
      <c r="J18" s="16">
        <v>26.6</v>
      </c>
      <c r="K18" s="16">
        <v>26.8</v>
      </c>
      <c r="L18" s="51">
        <v>68.5</v>
      </c>
      <c r="M18" s="10">
        <v>100</v>
      </c>
      <c r="N18" s="22">
        <f t="shared" si="4"/>
        <v>69</v>
      </c>
      <c r="O18" s="30" t="s">
        <v>65</v>
      </c>
    </row>
    <row r="19" spans="1:15" ht="25.5">
      <c r="A19" s="17">
        <v>7</v>
      </c>
      <c r="B19" s="4" t="s">
        <v>34</v>
      </c>
      <c r="C19" s="23"/>
      <c r="D19" s="4" t="s">
        <v>11</v>
      </c>
      <c r="E19" s="24" t="s">
        <v>74</v>
      </c>
      <c r="F19" s="23" t="s">
        <v>91</v>
      </c>
      <c r="G19" s="23">
        <v>8</v>
      </c>
      <c r="H19" s="23">
        <v>8</v>
      </c>
      <c r="I19" s="23">
        <v>16.25</v>
      </c>
      <c r="J19" s="16">
        <v>26.6</v>
      </c>
      <c r="K19" s="16">
        <v>27.5</v>
      </c>
      <c r="L19" s="51">
        <v>72</v>
      </c>
      <c r="M19" s="10">
        <v>100</v>
      </c>
      <c r="N19" s="22">
        <f t="shared" si="4"/>
        <v>72</v>
      </c>
      <c r="O19" s="30" t="s">
        <v>65</v>
      </c>
    </row>
    <row r="20" spans="1:15" ht="25.5">
      <c r="A20" s="17">
        <v>8</v>
      </c>
      <c r="B20" s="4" t="s">
        <v>88</v>
      </c>
      <c r="C20" s="49"/>
      <c r="D20" s="4" t="s">
        <v>11</v>
      </c>
      <c r="E20" s="24" t="s">
        <v>74</v>
      </c>
      <c r="F20" s="23" t="s">
        <v>91</v>
      </c>
      <c r="G20" s="16">
        <v>8</v>
      </c>
      <c r="H20" s="16">
        <v>8</v>
      </c>
      <c r="I20" s="23">
        <v>16.25</v>
      </c>
      <c r="J20" s="16">
        <v>26.6</v>
      </c>
      <c r="K20" s="16">
        <v>30.3</v>
      </c>
      <c r="L20" s="51">
        <v>46.6</v>
      </c>
      <c r="M20" s="10">
        <v>100</v>
      </c>
      <c r="N20" s="22">
        <f t="shared" si="4"/>
        <v>47</v>
      </c>
      <c r="O20" s="30" t="str">
        <f t="shared" ref="O20" si="5">IF(AND(N20&gt;=50,N20&gt;=85),"Победитель",IF(N20&gt;=50,"Призер","Участник"))</f>
        <v>Участник</v>
      </c>
    </row>
    <row r="21" spans="1:15" ht="25.5">
      <c r="A21" s="17">
        <v>9</v>
      </c>
      <c r="B21" s="4" t="s">
        <v>89</v>
      </c>
      <c r="C21" s="49"/>
      <c r="D21" s="4" t="s">
        <v>11</v>
      </c>
      <c r="E21" s="24" t="s">
        <v>74</v>
      </c>
      <c r="F21" s="23" t="s">
        <v>91</v>
      </c>
      <c r="G21" s="23">
        <v>7</v>
      </c>
      <c r="H21" s="23">
        <v>7</v>
      </c>
      <c r="I21" s="23">
        <v>18</v>
      </c>
      <c r="J21" s="16">
        <v>26.6</v>
      </c>
      <c r="K21" s="16">
        <v>29.4</v>
      </c>
      <c r="L21" s="51">
        <v>47.4</v>
      </c>
      <c r="M21" s="10">
        <v>100</v>
      </c>
      <c r="N21" s="22">
        <f t="shared" si="4"/>
        <v>47</v>
      </c>
      <c r="O21" s="30" t="s">
        <v>64</v>
      </c>
    </row>
    <row r="22" spans="1:15" ht="25.5">
      <c r="A22" s="17">
        <v>10</v>
      </c>
      <c r="B22" s="4" t="s">
        <v>90</v>
      </c>
      <c r="C22" s="49"/>
      <c r="D22" s="4" t="s">
        <v>11</v>
      </c>
      <c r="E22" s="24" t="s">
        <v>74</v>
      </c>
      <c r="F22" s="23" t="s">
        <v>91</v>
      </c>
      <c r="G22" s="23">
        <v>7</v>
      </c>
      <c r="H22" s="23">
        <v>7</v>
      </c>
      <c r="I22" s="23">
        <v>17.5</v>
      </c>
      <c r="J22" s="16">
        <v>26.6</v>
      </c>
      <c r="K22" s="16">
        <v>27.9</v>
      </c>
      <c r="L22" s="51">
        <v>45.4</v>
      </c>
      <c r="M22" s="10">
        <v>100</v>
      </c>
      <c r="N22" s="22">
        <f t="shared" si="4"/>
        <v>45</v>
      </c>
      <c r="O22" s="30" t="s">
        <v>64</v>
      </c>
    </row>
    <row r="23" spans="1:15" ht="25.5">
      <c r="A23" s="17">
        <v>11</v>
      </c>
      <c r="B23" s="4" t="s">
        <v>94</v>
      </c>
      <c r="C23" s="49"/>
      <c r="D23" s="4" t="s">
        <v>11</v>
      </c>
      <c r="E23" s="24" t="s">
        <v>74</v>
      </c>
      <c r="F23" s="23" t="s">
        <v>91</v>
      </c>
      <c r="G23" s="23">
        <v>8</v>
      </c>
      <c r="H23" s="23">
        <v>8</v>
      </c>
      <c r="I23" s="52">
        <v>6.42</v>
      </c>
      <c r="J23" s="52">
        <v>31.9</v>
      </c>
      <c r="K23" s="52">
        <v>0</v>
      </c>
      <c r="L23" s="52">
        <f>SUM(I23:K23)</f>
        <v>38.32</v>
      </c>
      <c r="M23" s="11">
        <v>100</v>
      </c>
      <c r="N23" s="22">
        <f t="shared" ref="N23:N26" si="6">ROUND(L23,0)</f>
        <v>38</v>
      </c>
      <c r="O23" s="30" t="str">
        <f t="shared" ref="O23:O26" si="7">IF(AND(N23&gt;=50,N23&gt;=75),"Победитель",IF(N23&gt;=50,"Призер","Участник"))</f>
        <v>Участник</v>
      </c>
    </row>
    <row r="24" spans="1:15" ht="25.5">
      <c r="A24" s="17">
        <v>12</v>
      </c>
      <c r="B24" s="4" t="s">
        <v>95</v>
      </c>
      <c r="C24" s="49"/>
      <c r="D24" s="4" t="s">
        <v>11</v>
      </c>
      <c r="E24" s="24" t="s">
        <v>74</v>
      </c>
      <c r="F24" s="23" t="s">
        <v>92</v>
      </c>
      <c r="G24" s="23">
        <v>7</v>
      </c>
      <c r="H24" s="23">
        <v>7</v>
      </c>
      <c r="I24" s="52">
        <v>6.42</v>
      </c>
      <c r="J24" s="52">
        <v>31.9</v>
      </c>
      <c r="K24" s="52">
        <v>0</v>
      </c>
      <c r="L24" s="52">
        <f>SUM(I24:K24)</f>
        <v>38.32</v>
      </c>
      <c r="M24" s="11">
        <v>100</v>
      </c>
      <c r="N24" s="22">
        <f t="shared" si="6"/>
        <v>38</v>
      </c>
      <c r="O24" s="30" t="str">
        <f t="shared" si="7"/>
        <v>Участник</v>
      </c>
    </row>
    <row r="25" spans="1:15" ht="31.5" customHeight="1">
      <c r="A25" s="17">
        <v>13</v>
      </c>
      <c r="B25" s="4" t="s">
        <v>96</v>
      </c>
      <c r="C25" s="49"/>
      <c r="D25" s="4" t="s">
        <v>11</v>
      </c>
      <c r="E25" s="24" t="s">
        <v>74</v>
      </c>
      <c r="F25" s="23" t="s">
        <v>92</v>
      </c>
      <c r="G25" s="23">
        <v>7</v>
      </c>
      <c r="H25" s="23">
        <v>7</v>
      </c>
      <c r="I25" s="52">
        <v>6.42</v>
      </c>
      <c r="J25" s="52">
        <v>31.9</v>
      </c>
      <c r="K25" s="52">
        <v>0</v>
      </c>
      <c r="L25" s="52">
        <f>SUM(I25:K25)</f>
        <v>38.32</v>
      </c>
      <c r="M25" s="11">
        <v>100</v>
      </c>
      <c r="N25" s="22">
        <f t="shared" si="6"/>
        <v>38</v>
      </c>
      <c r="O25" s="30" t="str">
        <f t="shared" si="7"/>
        <v>Участник</v>
      </c>
    </row>
    <row r="26" spans="1:15" ht="25.5">
      <c r="A26" s="17">
        <v>14</v>
      </c>
      <c r="B26" s="4" t="s">
        <v>97</v>
      </c>
      <c r="C26" s="49"/>
      <c r="D26" s="4" t="s">
        <v>11</v>
      </c>
      <c r="E26" s="24" t="s">
        <v>74</v>
      </c>
      <c r="F26" s="23" t="s">
        <v>92</v>
      </c>
      <c r="G26" s="23">
        <v>7</v>
      </c>
      <c r="H26" s="23">
        <v>7</v>
      </c>
      <c r="I26" s="53">
        <v>5.71</v>
      </c>
      <c r="J26" s="53">
        <v>31</v>
      </c>
      <c r="K26" s="53">
        <v>0</v>
      </c>
      <c r="L26" s="52">
        <f>SUM(I26:K26)</f>
        <v>36.71</v>
      </c>
      <c r="M26" s="10">
        <v>100</v>
      </c>
      <c r="N26" s="22">
        <f t="shared" si="6"/>
        <v>37</v>
      </c>
      <c r="O26" s="30" t="str">
        <f t="shared" si="7"/>
        <v>Участник</v>
      </c>
    </row>
    <row r="27" spans="1:15" ht="25.5">
      <c r="A27" s="17">
        <v>15</v>
      </c>
      <c r="B27" s="4" t="s">
        <v>98</v>
      </c>
      <c r="C27" s="49"/>
      <c r="D27" s="4" t="s">
        <v>11</v>
      </c>
      <c r="E27" s="24" t="s">
        <v>74</v>
      </c>
      <c r="F27" s="23" t="s">
        <v>92</v>
      </c>
      <c r="G27" s="23">
        <v>7</v>
      </c>
      <c r="H27" s="23">
        <v>7</v>
      </c>
      <c r="I27" s="23">
        <v>18</v>
      </c>
      <c r="J27" s="16">
        <v>26.6</v>
      </c>
      <c r="K27" s="16">
        <v>29.4</v>
      </c>
      <c r="L27" s="51">
        <v>47.4</v>
      </c>
      <c r="M27" s="10">
        <v>100</v>
      </c>
      <c r="N27" s="22">
        <f>ROUND(L27,0)</f>
        <v>47</v>
      </c>
      <c r="O27" s="30" t="s">
        <v>64</v>
      </c>
    </row>
    <row r="28" spans="1:15" ht="25.5">
      <c r="A28" s="17">
        <v>16</v>
      </c>
      <c r="B28" s="4" t="s">
        <v>99</v>
      </c>
      <c r="C28" s="49"/>
      <c r="D28" s="4" t="s">
        <v>11</v>
      </c>
      <c r="E28" s="24" t="s">
        <v>74</v>
      </c>
      <c r="F28" s="23" t="s">
        <v>92</v>
      </c>
      <c r="G28" s="23">
        <v>7</v>
      </c>
      <c r="H28" s="23">
        <v>7</v>
      </c>
      <c r="I28" s="23">
        <v>17.5</v>
      </c>
      <c r="J28" s="16">
        <v>26.6</v>
      </c>
      <c r="K28" s="16">
        <v>27.9</v>
      </c>
      <c r="L28" s="51">
        <v>45.4</v>
      </c>
      <c r="M28" s="10">
        <v>100</v>
      </c>
      <c r="N28" s="22">
        <f>ROUND(L28,0)</f>
        <v>45</v>
      </c>
      <c r="O28" s="30" t="s">
        <v>64</v>
      </c>
    </row>
    <row r="29" spans="1:15" ht="25.5">
      <c r="A29" s="17">
        <v>17</v>
      </c>
      <c r="B29" s="4" t="s">
        <v>100</v>
      </c>
      <c r="C29" s="49"/>
      <c r="D29" s="4" t="s">
        <v>11</v>
      </c>
      <c r="E29" s="24" t="s">
        <v>74</v>
      </c>
      <c r="F29" s="23" t="s">
        <v>92</v>
      </c>
      <c r="G29" s="16">
        <v>8</v>
      </c>
      <c r="H29" s="16">
        <v>8</v>
      </c>
      <c r="I29" s="23">
        <v>16.25</v>
      </c>
      <c r="J29" s="16">
        <v>26.6</v>
      </c>
      <c r="K29" s="16">
        <v>30.3</v>
      </c>
      <c r="L29" s="51">
        <v>46.6</v>
      </c>
      <c r="M29" s="10">
        <v>100</v>
      </c>
      <c r="N29" s="22">
        <f t="shared" ref="N29:N30" si="8">ROUND(L29,0)</f>
        <v>47</v>
      </c>
      <c r="O29" s="30" t="str">
        <f t="shared" ref="O29:O30" si="9">IF(AND(N29&gt;=50,N29&gt;=75),"Победитель",IF(N29&gt;=50,"Призер","Участник"))</f>
        <v>Участник</v>
      </c>
    </row>
    <row r="30" spans="1:15" ht="25.5">
      <c r="A30" s="17">
        <v>18</v>
      </c>
      <c r="B30" s="4" t="s">
        <v>101</v>
      </c>
      <c r="C30" s="49"/>
      <c r="D30" s="4" t="s">
        <v>11</v>
      </c>
      <c r="E30" s="24" t="s">
        <v>74</v>
      </c>
      <c r="F30" s="23" t="s">
        <v>91</v>
      </c>
      <c r="G30" s="23">
        <v>7</v>
      </c>
      <c r="H30" s="23">
        <v>7</v>
      </c>
      <c r="I30" s="23">
        <v>15.8</v>
      </c>
      <c r="J30" s="16">
        <v>26.6</v>
      </c>
      <c r="K30" s="16">
        <v>33.1</v>
      </c>
      <c r="L30" s="51">
        <v>48.9</v>
      </c>
      <c r="M30" s="10">
        <v>100</v>
      </c>
      <c r="N30" s="22">
        <f t="shared" si="8"/>
        <v>49</v>
      </c>
      <c r="O30" s="30" t="str">
        <f t="shared" si="9"/>
        <v>Участник</v>
      </c>
    </row>
    <row r="31" spans="1:15" ht="31.5" customHeight="1">
      <c r="A31" s="50">
        <v>19</v>
      </c>
      <c r="B31" s="4" t="s">
        <v>102</v>
      </c>
      <c r="C31" s="49"/>
      <c r="D31" s="4" t="s">
        <v>11</v>
      </c>
      <c r="E31" s="24" t="s">
        <v>74</v>
      </c>
      <c r="F31" s="23" t="s">
        <v>92</v>
      </c>
      <c r="G31" s="23">
        <v>7</v>
      </c>
      <c r="H31" s="23">
        <v>7</v>
      </c>
      <c r="I31" s="23">
        <v>16.600000000000001</v>
      </c>
      <c r="J31" s="16">
        <v>26.6</v>
      </c>
      <c r="K31" s="16">
        <v>27.9</v>
      </c>
      <c r="L31" s="51">
        <v>44.5</v>
      </c>
      <c r="M31" s="10">
        <v>100</v>
      </c>
      <c r="N31" s="22">
        <f>ROUND(L31,0)</f>
        <v>45</v>
      </c>
      <c r="O31" s="30" t="s">
        <v>64</v>
      </c>
    </row>
    <row r="32" spans="1:15" ht="15" customHeight="1">
      <c r="A32" s="50">
        <v>20</v>
      </c>
      <c r="B32" s="4" t="s">
        <v>103</v>
      </c>
      <c r="C32" s="49"/>
      <c r="D32" s="4" t="s">
        <v>11</v>
      </c>
      <c r="E32" s="24" t="s">
        <v>74</v>
      </c>
      <c r="F32" s="23" t="s">
        <v>92</v>
      </c>
      <c r="G32" s="23">
        <v>8</v>
      </c>
      <c r="H32" s="23">
        <v>8</v>
      </c>
      <c r="I32" s="25">
        <v>6.42</v>
      </c>
      <c r="J32" s="25">
        <v>31.9</v>
      </c>
      <c r="K32" s="25">
        <v>0</v>
      </c>
      <c r="L32" s="25">
        <f>SUM(I32:K32)</f>
        <v>38.32</v>
      </c>
      <c r="M32" s="11">
        <v>100</v>
      </c>
      <c r="N32" s="22">
        <f t="shared" ref="N32" si="10">ROUND(L32,0)</f>
        <v>38</v>
      </c>
      <c r="O32" s="30" t="str">
        <f t="shared" ref="O32" si="11">IF(AND(N32&gt;=50,N32&gt;=75),"Победитель",IF(N32&gt;=50,"Призер","Участник"))</f>
        <v>Участник</v>
      </c>
    </row>
    <row r="33" spans="6:16" ht="29.25" customHeight="1">
      <c r="F33" s="6"/>
      <c r="P33" t="s">
        <v>54</v>
      </c>
    </row>
    <row r="34" spans="6:16" ht="12.75">
      <c r="F34" s="6"/>
    </row>
    <row r="35" spans="6:16" ht="12.75">
      <c r="F35" s="6"/>
    </row>
    <row r="36" spans="6:16" ht="12.75">
      <c r="F36" s="6"/>
    </row>
    <row r="37" spans="6:16" ht="15" customHeight="1">
      <c r="F37" s="6"/>
    </row>
    <row r="38" spans="6:16" ht="15" customHeight="1"/>
    <row r="39" spans="6:16" ht="14.25" customHeight="1"/>
    <row r="40" spans="6:16" ht="14.25" customHeight="1"/>
    <row r="41" spans="6:16" ht="29.25" customHeight="1"/>
    <row r="42" spans="6:16" ht="28.5" customHeight="1"/>
    <row r="43" spans="6:16" ht="21.75" customHeight="1"/>
    <row r="1048512" spans="13:13">
      <c r="M1048512">
        <v>100</v>
      </c>
    </row>
  </sheetData>
  <mergeCells count="9">
    <mergeCell ref="A10:O10"/>
    <mergeCell ref="A11:O11"/>
    <mergeCell ref="A12:O12"/>
    <mergeCell ref="A9:K9"/>
    <mergeCell ref="A3:O3"/>
    <mergeCell ref="A5:O5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507"/>
  <sheetViews>
    <sheetView zoomScaleNormal="100" workbookViewId="0">
      <selection activeCell="C13" sqref="C13:C37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123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>
      <c r="A5" s="60" t="s">
        <v>124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customHeight="1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customHeight="1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 customHeight="1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customHeight="1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25.5">
      <c r="A13" s="16">
        <v>1</v>
      </c>
      <c r="B13" s="4" t="s">
        <v>40</v>
      </c>
      <c r="C13" s="23"/>
      <c r="D13" s="4" t="s">
        <v>11</v>
      </c>
      <c r="E13" s="24" t="s">
        <v>74</v>
      </c>
      <c r="F13" s="23" t="s">
        <v>92</v>
      </c>
      <c r="G13" s="23">
        <v>10</v>
      </c>
      <c r="H13" s="23">
        <v>10</v>
      </c>
      <c r="I13" s="16">
        <v>16.899999999999999</v>
      </c>
      <c r="J13" s="16">
        <v>0</v>
      </c>
      <c r="K13" s="16">
        <v>30.8</v>
      </c>
      <c r="L13" s="19">
        <v>47.7</v>
      </c>
      <c r="M13" s="10">
        <v>100</v>
      </c>
      <c r="N13" s="22">
        <f>ROUND(L13,0)</f>
        <v>48</v>
      </c>
      <c r="O13" s="30" t="str">
        <f>IF(AND(N13&gt;=50,N13&gt;=85),"Победитель",IF(N13&gt;=50,"Призер","Участник"))</f>
        <v>Участник</v>
      </c>
    </row>
    <row r="14" spans="1:15" ht="25.5">
      <c r="A14" s="16">
        <v>2</v>
      </c>
      <c r="B14" s="16" t="s">
        <v>35</v>
      </c>
      <c r="C14" s="16"/>
      <c r="D14" s="4" t="s">
        <v>11</v>
      </c>
      <c r="E14" s="24" t="s">
        <v>74</v>
      </c>
      <c r="F14" s="23" t="s">
        <v>92</v>
      </c>
      <c r="G14" s="16">
        <v>11</v>
      </c>
      <c r="H14" s="31">
        <v>11</v>
      </c>
      <c r="I14" s="16" t="s">
        <v>69</v>
      </c>
      <c r="J14" s="16">
        <v>40</v>
      </c>
      <c r="K14" s="16">
        <v>30.1</v>
      </c>
      <c r="L14" s="25">
        <v>84.3</v>
      </c>
      <c r="M14" s="10">
        <v>100</v>
      </c>
      <c r="N14" s="22">
        <v>84</v>
      </c>
      <c r="O14" s="30" t="s">
        <v>63</v>
      </c>
    </row>
    <row r="15" spans="1:15" ht="25.5">
      <c r="A15" s="16">
        <v>3</v>
      </c>
      <c r="B15" s="16" t="s">
        <v>36</v>
      </c>
      <c r="C15" s="16"/>
      <c r="D15" s="4" t="s">
        <v>11</v>
      </c>
      <c r="E15" s="24" t="s">
        <v>74</v>
      </c>
      <c r="F15" s="23" t="s">
        <v>91</v>
      </c>
      <c r="G15" s="16">
        <v>9</v>
      </c>
      <c r="H15" s="16">
        <v>9</v>
      </c>
      <c r="I15" s="16">
        <v>16.399999999999999</v>
      </c>
      <c r="J15" s="16">
        <v>0</v>
      </c>
      <c r="K15" s="16">
        <v>35.1</v>
      </c>
      <c r="L15" s="25" t="s">
        <v>66</v>
      </c>
      <c r="M15" s="10">
        <v>100</v>
      </c>
      <c r="N15" s="22">
        <v>52</v>
      </c>
      <c r="O15" s="30" t="str">
        <f t="shared" ref="O15:O19" si="0">IF(AND(N15&gt;=50,N15&gt;=75),"Победитель",IF(N15&gt;=50,"Призер","Участник"))</f>
        <v>Призер</v>
      </c>
    </row>
    <row r="16" spans="1:15" ht="25.5">
      <c r="A16" s="16">
        <v>4</v>
      </c>
      <c r="B16" s="23" t="s">
        <v>49</v>
      </c>
      <c r="C16" s="23"/>
      <c r="D16" s="4" t="s">
        <v>11</v>
      </c>
      <c r="E16" s="24" t="s">
        <v>74</v>
      </c>
      <c r="F16" s="23" t="s">
        <v>91</v>
      </c>
      <c r="G16" s="23">
        <v>10</v>
      </c>
      <c r="H16" s="23">
        <v>10</v>
      </c>
      <c r="I16" s="16">
        <v>16</v>
      </c>
      <c r="J16" s="16">
        <v>0</v>
      </c>
      <c r="K16" s="16">
        <v>33</v>
      </c>
      <c r="L16" s="19">
        <v>49</v>
      </c>
      <c r="M16" s="10">
        <v>100</v>
      </c>
      <c r="N16" s="22">
        <f>ROUND(L16,0)</f>
        <v>49</v>
      </c>
      <c r="O16" s="30" t="str">
        <f>IF(AND(N16&gt;=50,N16&gt;=85),"Победитель",IF(N16&gt;=50,"Призер","Участник"))</f>
        <v>Участник</v>
      </c>
    </row>
    <row r="17" spans="1:15" ht="25.5">
      <c r="A17" s="16">
        <v>5</v>
      </c>
      <c r="B17" s="16" t="s">
        <v>37</v>
      </c>
      <c r="C17" s="16"/>
      <c r="D17" s="4" t="s">
        <v>11</v>
      </c>
      <c r="E17" s="24" t="s">
        <v>74</v>
      </c>
      <c r="F17" s="23" t="s">
        <v>92</v>
      </c>
      <c r="G17" s="16">
        <v>9</v>
      </c>
      <c r="H17" s="16">
        <v>9</v>
      </c>
      <c r="I17" s="16">
        <v>17.3</v>
      </c>
      <c r="J17" s="16">
        <v>0</v>
      </c>
      <c r="K17" s="16">
        <v>33</v>
      </c>
      <c r="L17" s="25" t="s">
        <v>62</v>
      </c>
      <c r="M17" s="10">
        <v>100</v>
      </c>
      <c r="N17" s="22">
        <v>50</v>
      </c>
      <c r="O17" s="30" t="str">
        <f t="shared" si="0"/>
        <v>Призер</v>
      </c>
    </row>
    <row r="18" spans="1:15" ht="25.5">
      <c r="A18" s="16">
        <v>6</v>
      </c>
      <c r="B18" s="16" t="s">
        <v>38</v>
      </c>
      <c r="C18" s="16"/>
      <c r="D18" s="4" t="s">
        <v>11</v>
      </c>
      <c r="E18" s="24" t="s">
        <v>74</v>
      </c>
      <c r="F18" s="23" t="s">
        <v>91</v>
      </c>
      <c r="G18" s="16">
        <v>10</v>
      </c>
      <c r="H18" s="16">
        <v>10</v>
      </c>
      <c r="I18" s="16">
        <v>16.899999999999999</v>
      </c>
      <c r="J18" s="16">
        <v>0</v>
      </c>
      <c r="K18" s="16">
        <v>33.9</v>
      </c>
      <c r="L18" s="25" t="s">
        <v>68</v>
      </c>
      <c r="M18" s="10">
        <v>100</v>
      </c>
      <c r="N18" s="22">
        <v>51</v>
      </c>
      <c r="O18" s="30" t="str">
        <f t="shared" si="0"/>
        <v>Призер</v>
      </c>
    </row>
    <row r="19" spans="1:15" ht="13.5" customHeight="1">
      <c r="A19" s="16">
        <v>7</v>
      </c>
      <c r="B19" s="16" t="s">
        <v>39</v>
      </c>
      <c r="C19" s="16"/>
      <c r="D19" s="4" t="s">
        <v>11</v>
      </c>
      <c r="E19" s="24" t="s">
        <v>74</v>
      </c>
      <c r="F19" s="16" t="s">
        <v>14</v>
      </c>
      <c r="G19" s="16">
        <v>11</v>
      </c>
      <c r="H19" s="16">
        <v>11</v>
      </c>
      <c r="I19" s="16">
        <v>15.5</v>
      </c>
      <c r="J19" s="16">
        <v>0</v>
      </c>
      <c r="K19" s="16">
        <v>36.200000000000003</v>
      </c>
      <c r="L19" s="19">
        <v>51.7</v>
      </c>
      <c r="M19" s="10">
        <v>100</v>
      </c>
      <c r="N19" s="22">
        <v>52</v>
      </c>
      <c r="O19" s="30" t="str">
        <f t="shared" si="0"/>
        <v>Призер</v>
      </c>
    </row>
    <row r="20" spans="1:15" ht="21.75" customHeight="1">
      <c r="A20" s="16">
        <v>8</v>
      </c>
      <c r="B20" s="23" t="s">
        <v>50</v>
      </c>
      <c r="C20" s="23"/>
      <c r="D20" s="4" t="s">
        <v>11</v>
      </c>
      <c r="E20" s="24" t="s">
        <v>74</v>
      </c>
      <c r="F20" s="23" t="s">
        <v>91</v>
      </c>
      <c r="G20" s="23">
        <v>10</v>
      </c>
      <c r="H20" s="23">
        <v>10</v>
      </c>
      <c r="I20" s="16">
        <v>14.6</v>
      </c>
      <c r="J20" s="16">
        <v>30</v>
      </c>
      <c r="K20" s="16">
        <v>29.8</v>
      </c>
      <c r="L20" s="25" t="s">
        <v>67</v>
      </c>
      <c r="M20" s="10">
        <v>100</v>
      </c>
      <c r="N20" s="22">
        <v>74</v>
      </c>
      <c r="O20" s="30" t="str">
        <f>IF(AND(N20&gt;=50,N20&gt;=85),"Победитель",IF(N20&gt;=50,"Призер","Участник"))</f>
        <v>Призер</v>
      </c>
    </row>
    <row r="21" spans="1:15" ht="25.5">
      <c r="A21" s="16">
        <v>9</v>
      </c>
      <c r="B21" s="4" t="s">
        <v>41</v>
      </c>
      <c r="C21" s="23"/>
      <c r="D21" s="4" t="s">
        <v>11</v>
      </c>
      <c r="E21" s="24" t="s">
        <v>74</v>
      </c>
      <c r="F21" s="23" t="s">
        <v>91</v>
      </c>
      <c r="G21" s="23">
        <v>10</v>
      </c>
      <c r="H21" s="23">
        <v>10</v>
      </c>
      <c r="I21" s="16">
        <v>16</v>
      </c>
      <c r="J21" s="16">
        <v>0</v>
      </c>
      <c r="K21" s="16">
        <v>35.1</v>
      </c>
      <c r="L21" s="19">
        <v>51.1</v>
      </c>
      <c r="M21" s="10">
        <v>100</v>
      </c>
      <c r="N21" s="27">
        <f>ROUND(L21,0)</f>
        <v>51</v>
      </c>
      <c r="O21" s="30" t="str">
        <f>IF(AND(N21&gt;=50,N21&gt;=85),"Победитель",IF(N21&gt;=50,"Призер","Участник"))</f>
        <v>Призер</v>
      </c>
    </row>
    <row r="22" spans="1:15" ht="25.5">
      <c r="A22" s="16">
        <v>10</v>
      </c>
      <c r="B22" s="4" t="s">
        <v>106</v>
      </c>
      <c r="C22" s="49"/>
      <c r="D22" s="4" t="s">
        <v>11</v>
      </c>
      <c r="E22" s="24" t="s">
        <v>74</v>
      </c>
      <c r="F22" s="23" t="s">
        <v>91</v>
      </c>
      <c r="G22" s="23">
        <v>9</v>
      </c>
      <c r="H22" s="23">
        <v>9</v>
      </c>
      <c r="I22" s="16">
        <v>16.899999999999999</v>
      </c>
      <c r="J22" s="16">
        <v>0</v>
      </c>
      <c r="K22" s="16">
        <v>30.8</v>
      </c>
      <c r="L22" s="19">
        <v>47.7</v>
      </c>
      <c r="M22" s="10">
        <v>100</v>
      </c>
      <c r="N22" s="22">
        <f>ROUND(L22,0)</f>
        <v>48</v>
      </c>
      <c r="O22" s="30" t="str">
        <f>IF(AND(N22&gt;=50,N22&gt;=85),"Победитель",IF(N22&gt;=50,"Призер","Участник"))</f>
        <v>Участник</v>
      </c>
    </row>
    <row r="23" spans="1:15" ht="25.5">
      <c r="A23" s="16">
        <v>11</v>
      </c>
      <c r="B23" s="4" t="s">
        <v>107</v>
      </c>
      <c r="C23" s="49"/>
      <c r="D23" s="4" t="s">
        <v>11</v>
      </c>
      <c r="E23" s="24" t="s">
        <v>74</v>
      </c>
      <c r="F23" s="23" t="s">
        <v>91</v>
      </c>
      <c r="G23" s="23">
        <v>9</v>
      </c>
      <c r="H23" s="23">
        <v>9</v>
      </c>
      <c r="I23" s="23">
        <v>16.25</v>
      </c>
      <c r="J23" s="16">
        <v>26.6</v>
      </c>
      <c r="K23" s="16">
        <v>30.3</v>
      </c>
      <c r="L23" s="20">
        <v>46.6</v>
      </c>
      <c r="M23" s="10">
        <v>100</v>
      </c>
      <c r="N23" s="22">
        <f>ROUND(L23,0)</f>
        <v>47</v>
      </c>
      <c r="O23" s="30" t="str">
        <f t="shared" ref="O23" si="1">IF(AND(N23&gt;=50,N23&gt;=85),"Победитель",IF(N23&gt;=50,"Призер","Участник"))</f>
        <v>Участник</v>
      </c>
    </row>
    <row r="24" spans="1:15" ht="25.5">
      <c r="A24" s="16">
        <v>12</v>
      </c>
      <c r="B24" s="4" t="s">
        <v>108</v>
      </c>
      <c r="C24" s="49"/>
      <c r="D24" s="4" t="s">
        <v>11</v>
      </c>
      <c r="E24" s="24" t="s">
        <v>74</v>
      </c>
      <c r="F24" s="23" t="s">
        <v>91</v>
      </c>
      <c r="G24" s="23">
        <v>9</v>
      </c>
      <c r="H24" s="23">
        <v>9</v>
      </c>
      <c r="I24" s="23">
        <v>18</v>
      </c>
      <c r="J24" s="16">
        <v>26.6</v>
      </c>
      <c r="K24" s="16">
        <v>29.4</v>
      </c>
      <c r="L24" s="20">
        <v>47.4</v>
      </c>
      <c r="M24" s="10">
        <v>100</v>
      </c>
      <c r="N24" s="22">
        <f>ROUND(L24,0)</f>
        <v>47</v>
      </c>
      <c r="O24" s="30" t="s">
        <v>64</v>
      </c>
    </row>
    <row r="25" spans="1:15" ht="25.5">
      <c r="A25" s="16">
        <v>13</v>
      </c>
      <c r="B25" s="4" t="s">
        <v>109</v>
      </c>
      <c r="C25" s="49"/>
      <c r="D25" s="4" t="s">
        <v>11</v>
      </c>
      <c r="E25" s="24" t="s">
        <v>74</v>
      </c>
      <c r="F25" s="23" t="s">
        <v>91</v>
      </c>
      <c r="G25" s="23">
        <v>9</v>
      </c>
      <c r="H25" s="23">
        <v>9</v>
      </c>
      <c r="I25" s="23">
        <v>17.5</v>
      </c>
      <c r="J25" s="16">
        <v>26.6</v>
      </c>
      <c r="K25" s="16">
        <v>27.9</v>
      </c>
      <c r="L25" s="20">
        <v>45.4</v>
      </c>
      <c r="M25" s="10">
        <v>100</v>
      </c>
      <c r="N25" s="22">
        <f>ROUND(L25,0)</f>
        <v>45</v>
      </c>
      <c r="O25" s="30" t="s">
        <v>64</v>
      </c>
    </row>
    <row r="26" spans="1:15" ht="25.5">
      <c r="A26" s="16">
        <v>14</v>
      </c>
      <c r="B26" s="4" t="s">
        <v>110</v>
      </c>
      <c r="C26" s="49"/>
      <c r="D26" s="4" t="s">
        <v>11</v>
      </c>
      <c r="E26" s="24" t="s">
        <v>74</v>
      </c>
      <c r="F26" s="23" t="s">
        <v>91</v>
      </c>
      <c r="G26" s="23">
        <v>9</v>
      </c>
      <c r="H26" s="23">
        <v>9</v>
      </c>
      <c r="I26" s="25">
        <v>6.42</v>
      </c>
      <c r="J26" s="25">
        <v>31.9</v>
      </c>
      <c r="K26" s="25">
        <v>0</v>
      </c>
      <c r="L26" s="25">
        <f>SUM(I26:K26)</f>
        <v>38.32</v>
      </c>
      <c r="M26" s="11">
        <v>100</v>
      </c>
      <c r="N26" s="22">
        <f t="shared" ref="N26:N29" si="2">ROUND(L26,0)</f>
        <v>38</v>
      </c>
      <c r="O26" s="30" t="str">
        <f t="shared" ref="O26:O29" si="3">IF(AND(N26&gt;=50,N26&gt;=75),"Победитель",IF(N26&gt;=50,"Призер","Участник"))</f>
        <v>Участник</v>
      </c>
    </row>
    <row r="27" spans="1:15" ht="25.5">
      <c r="A27" s="16">
        <v>15</v>
      </c>
      <c r="B27" s="4" t="s">
        <v>111</v>
      </c>
      <c r="C27" s="49"/>
      <c r="D27" s="4" t="s">
        <v>11</v>
      </c>
      <c r="E27" s="24" t="s">
        <v>74</v>
      </c>
      <c r="F27" s="23" t="s">
        <v>91</v>
      </c>
      <c r="G27" s="23">
        <v>9</v>
      </c>
      <c r="H27" s="23">
        <v>9</v>
      </c>
      <c r="I27" s="25">
        <v>6.42</v>
      </c>
      <c r="J27" s="25">
        <v>31.9</v>
      </c>
      <c r="K27" s="25">
        <v>0</v>
      </c>
      <c r="L27" s="25">
        <f>SUM(I27:K27)</f>
        <v>38.32</v>
      </c>
      <c r="M27" s="11">
        <v>100</v>
      </c>
      <c r="N27" s="22">
        <f t="shared" si="2"/>
        <v>38</v>
      </c>
      <c r="O27" s="30" t="str">
        <f t="shared" si="3"/>
        <v>Участник</v>
      </c>
    </row>
    <row r="28" spans="1:15" ht="25.5">
      <c r="A28" s="16">
        <v>16</v>
      </c>
      <c r="B28" s="4" t="s">
        <v>112</v>
      </c>
      <c r="C28" s="49"/>
      <c r="D28" s="4" t="s">
        <v>11</v>
      </c>
      <c r="E28" s="24" t="s">
        <v>74</v>
      </c>
      <c r="F28" s="23" t="s">
        <v>91</v>
      </c>
      <c r="G28" s="23">
        <v>9</v>
      </c>
      <c r="H28" s="23">
        <v>9</v>
      </c>
      <c r="I28" s="25">
        <v>6.42</v>
      </c>
      <c r="J28" s="25">
        <v>31.9</v>
      </c>
      <c r="K28" s="25">
        <v>0</v>
      </c>
      <c r="L28" s="25">
        <f>SUM(I28:K28)</f>
        <v>38.32</v>
      </c>
      <c r="M28" s="11">
        <v>100</v>
      </c>
      <c r="N28" s="22">
        <f t="shared" si="2"/>
        <v>38</v>
      </c>
      <c r="O28" s="30" t="str">
        <f t="shared" si="3"/>
        <v>Участник</v>
      </c>
    </row>
    <row r="29" spans="1:15" ht="15" customHeight="1">
      <c r="A29" s="16">
        <v>17</v>
      </c>
      <c r="B29" s="4" t="s">
        <v>113</v>
      </c>
      <c r="C29" s="49"/>
      <c r="D29" s="4" t="s">
        <v>11</v>
      </c>
      <c r="E29" s="24" t="s">
        <v>74</v>
      </c>
      <c r="F29" s="23" t="s">
        <v>91</v>
      </c>
      <c r="G29" s="23">
        <v>9</v>
      </c>
      <c r="H29" s="23">
        <v>9</v>
      </c>
      <c r="I29" s="26">
        <v>5.71</v>
      </c>
      <c r="J29" s="26">
        <v>31</v>
      </c>
      <c r="K29" s="26">
        <v>0</v>
      </c>
      <c r="L29" s="25">
        <f>SUM(I29:K29)</f>
        <v>36.71</v>
      </c>
      <c r="M29" s="10">
        <v>100</v>
      </c>
      <c r="N29" s="22">
        <f t="shared" si="2"/>
        <v>37</v>
      </c>
      <c r="O29" s="30" t="str">
        <f t="shared" si="3"/>
        <v>Участник</v>
      </c>
    </row>
    <row r="30" spans="1:15" ht="25.5">
      <c r="A30" s="16">
        <v>18</v>
      </c>
      <c r="B30" s="4" t="s">
        <v>114</v>
      </c>
      <c r="C30" s="49"/>
      <c r="D30" s="4" t="s">
        <v>11</v>
      </c>
      <c r="E30" s="24" t="s">
        <v>74</v>
      </c>
      <c r="F30" s="23" t="s">
        <v>91</v>
      </c>
      <c r="G30" s="23">
        <v>9</v>
      </c>
      <c r="H30" s="23">
        <v>9</v>
      </c>
      <c r="I30" s="23">
        <v>18</v>
      </c>
      <c r="J30" s="16">
        <v>26.6</v>
      </c>
      <c r="K30" s="16">
        <v>29.4</v>
      </c>
      <c r="L30" s="20">
        <v>47.4</v>
      </c>
      <c r="M30" s="10">
        <v>100</v>
      </c>
      <c r="N30" s="22">
        <f>ROUND(L30,0)</f>
        <v>47</v>
      </c>
      <c r="O30" s="30" t="s">
        <v>64</v>
      </c>
    </row>
    <row r="31" spans="1:15" ht="25.5">
      <c r="A31" s="16">
        <v>19</v>
      </c>
      <c r="B31" s="4" t="s">
        <v>115</v>
      </c>
      <c r="C31" s="49"/>
      <c r="D31" s="4" t="s">
        <v>11</v>
      </c>
      <c r="E31" s="24" t="s">
        <v>74</v>
      </c>
      <c r="F31" s="23" t="s">
        <v>92</v>
      </c>
      <c r="G31" s="23">
        <v>9</v>
      </c>
      <c r="H31" s="23">
        <v>9</v>
      </c>
      <c r="I31" s="23">
        <v>17.5</v>
      </c>
      <c r="J31" s="16">
        <v>26.6</v>
      </c>
      <c r="K31" s="16">
        <v>27.9</v>
      </c>
      <c r="L31" s="20">
        <v>45.4</v>
      </c>
      <c r="M31" s="10">
        <v>100</v>
      </c>
      <c r="N31" s="22">
        <f>ROUND(L31,0)</f>
        <v>45</v>
      </c>
      <c r="O31" s="30" t="s">
        <v>64</v>
      </c>
    </row>
    <row r="32" spans="1:15" ht="25.5">
      <c r="A32" s="16">
        <v>20</v>
      </c>
      <c r="B32" s="4" t="s">
        <v>116</v>
      </c>
      <c r="C32" s="49"/>
      <c r="D32" s="4" t="s">
        <v>11</v>
      </c>
      <c r="E32" s="24" t="s">
        <v>74</v>
      </c>
      <c r="F32" s="23" t="s">
        <v>92</v>
      </c>
      <c r="G32" s="23">
        <v>9</v>
      </c>
      <c r="H32" s="23">
        <v>9</v>
      </c>
      <c r="I32" s="25">
        <v>6.42</v>
      </c>
      <c r="J32" s="25">
        <v>31.9</v>
      </c>
      <c r="K32" s="25">
        <v>0</v>
      </c>
      <c r="L32" s="25">
        <f>SUM(I32:K32)</f>
        <v>38.32</v>
      </c>
      <c r="M32" s="11">
        <v>100</v>
      </c>
      <c r="N32" s="22">
        <f t="shared" ref="N32:N33" si="4">ROUND(L32,0)</f>
        <v>38</v>
      </c>
      <c r="O32" s="30" t="str">
        <f t="shared" ref="O32:O33" si="5">IF(AND(N32&gt;=50,N32&gt;=75),"Победитель",IF(N32&gt;=50,"Призер","Участник"))</f>
        <v>Участник</v>
      </c>
    </row>
    <row r="33" spans="1:15" ht="25.5">
      <c r="A33" s="16">
        <v>21</v>
      </c>
      <c r="B33" s="4" t="s">
        <v>117</v>
      </c>
      <c r="C33" s="49"/>
      <c r="D33" s="4" t="s">
        <v>11</v>
      </c>
      <c r="E33" s="24" t="s">
        <v>74</v>
      </c>
      <c r="F33" s="23" t="s">
        <v>92</v>
      </c>
      <c r="G33" s="23">
        <v>9</v>
      </c>
      <c r="H33" s="23">
        <v>9</v>
      </c>
      <c r="I33" s="26">
        <v>5.71</v>
      </c>
      <c r="J33" s="26">
        <v>31</v>
      </c>
      <c r="K33" s="26">
        <v>0</v>
      </c>
      <c r="L33" s="25">
        <f>SUM(I33:K33)</f>
        <v>36.71</v>
      </c>
      <c r="M33" s="10">
        <v>100</v>
      </c>
      <c r="N33" s="22">
        <f t="shared" si="4"/>
        <v>37</v>
      </c>
      <c r="O33" s="30" t="str">
        <f t="shared" si="5"/>
        <v>Участник</v>
      </c>
    </row>
    <row r="34" spans="1:15" ht="25.5">
      <c r="A34" s="16">
        <v>22</v>
      </c>
      <c r="B34" s="4" t="s">
        <v>118</v>
      </c>
      <c r="C34" s="49"/>
      <c r="D34" s="4" t="s">
        <v>11</v>
      </c>
      <c r="E34" s="24" t="s">
        <v>74</v>
      </c>
      <c r="F34" s="23" t="s">
        <v>92</v>
      </c>
      <c r="G34" s="23">
        <v>9</v>
      </c>
      <c r="H34" s="23">
        <v>9</v>
      </c>
      <c r="I34" s="23">
        <v>18</v>
      </c>
      <c r="J34" s="16">
        <v>26.6</v>
      </c>
      <c r="K34" s="16">
        <v>29.4</v>
      </c>
      <c r="L34" s="20">
        <v>47.4</v>
      </c>
      <c r="M34" s="10">
        <v>100</v>
      </c>
      <c r="N34" s="22">
        <f>ROUND(L34,0)</f>
        <v>47</v>
      </c>
      <c r="O34" s="30" t="s">
        <v>64</v>
      </c>
    </row>
    <row r="35" spans="1:15" ht="25.5">
      <c r="A35" s="16">
        <v>23</v>
      </c>
      <c r="B35" s="4" t="s">
        <v>119</v>
      </c>
      <c r="C35" s="49"/>
      <c r="D35" s="4" t="s">
        <v>11</v>
      </c>
      <c r="E35" s="24" t="s">
        <v>74</v>
      </c>
      <c r="F35" s="23" t="s">
        <v>92</v>
      </c>
      <c r="G35" s="23">
        <v>9</v>
      </c>
      <c r="H35" s="23">
        <v>9</v>
      </c>
      <c r="I35" s="23">
        <v>17.5</v>
      </c>
      <c r="J35" s="16">
        <v>26.6</v>
      </c>
      <c r="K35" s="16">
        <v>27.9</v>
      </c>
      <c r="L35" s="20">
        <v>45.4</v>
      </c>
      <c r="M35" s="10">
        <v>100</v>
      </c>
      <c r="N35" s="22">
        <f>ROUND(L35,0)</f>
        <v>45</v>
      </c>
      <c r="O35" s="30" t="s">
        <v>64</v>
      </c>
    </row>
    <row r="36" spans="1:15" ht="25.5">
      <c r="A36" s="16">
        <v>24</v>
      </c>
      <c r="B36" s="4" t="s">
        <v>121</v>
      </c>
      <c r="C36" s="49"/>
      <c r="D36" s="4" t="s">
        <v>11</v>
      </c>
      <c r="E36" s="24" t="s">
        <v>74</v>
      </c>
      <c r="F36" s="23" t="s">
        <v>91</v>
      </c>
      <c r="G36" s="23">
        <v>9</v>
      </c>
      <c r="H36" s="23">
        <v>9</v>
      </c>
      <c r="I36" s="25">
        <v>6.42</v>
      </c>
      <c r="J36" s="25">
        <v>31.9</v>
      </c>
      <c r="K36" s="25">
        <v>0</v>
      </c>
      <c r="L36" s="25">
        <f>SUM(I36:K36)</f>
        <v>38.32</v>
      </c>
      <c r="M36" s="11">
        <v>100</v>
      </c>
      <c r="N36" s="22">
        <f t="shared" ref="N36:N37" si="6">ROUND(L36,0)</f>
        <v>38</v>
      </c>
      <c r="O36" s="30" t="str">
        <f t="shared" ref="O36:O37" si="7">IF(AND(N36&gt;=50,N36&gt;=75),"Победитель",IF(N36&gt;=50,"Призер","Участник"))</f>
        <v>Участник</v>
      </c>
    </row>
    <row r="37" spans="1:15" ht="25.5">
      <c r="A37" s="16">
        <v>25</v>
      </c>
      <c r="B37" s="4" t="s">
        <v>122</v>
      </c>
      <c r="C37" s="49"/>
      <c r="D37" s="4" t="s">
        <v>11</v>
      </c>
      <c r="E37" s="24" t="s">
        <v>74</v>
      </c>
      <c r="F37" s="23" t="s">
        <v>91</v>
      </c>
      <c r="G37" s="23">
        <v>9</v>
      </c>
      <c r="H37" s="23">
        <v>9</v>
      </c>
      <c r="I37" s="26">
        <v>5.71</v>
      </c>
      <c r="J37" s="26">
        <v>31</v>
      </c>
      <c r="K37" s="26">
        <v>0</v>
      </c>
      <c r="L37" s="25">
        <f>SUM(I37:K37)</f>
        <v>36.71</v>
      </c>
      <c r="M37" s="10">
        <v>100</v>
      </c>
      <c r="N37" s="22">
        <f t="shared" si="6"/>
        <v>37</v>
      </c>
      <c r="O37" s="30" t="str">
        <f t="shared" si="7"/>
        <v>Участник</v>
      </c>
    </row>
    <row r="42" spans="1:15" ht="31.5" customHeight="1"/>
    <row r="48" spans="1:15" ht="31.5" customHeight="1"/>
    <row r="49" spans="16:16" ht="15" customHeight="1"/>
    <row r="50" spans="16:16" ht="29.25" customHeight="1">
      <c r="P50" t="s">
        <v>54</v>
      </c>
    </row>
    <row r="54" spans="16:16" ht="15" customHeight="1"/>
    <row r="55" spans="16:16" ht="15" customHeight="1"/>
    <row r="56" spans="16:16" ht="14.25" customHeight="1"/>
    <row r="57" spans="16:16" ht="14.25" customHeight="1"/>
    <row r="58" spans="16:16" ht="29.25" customHeight="1"/>
    <row r="59" spans="16:16" ht="28.5" customHeight="1"/>
    <row r="60" spans="16:16" ht="21.75" customHeight="1"/>
    <row r="1048507" spans="13:13">
      <c r="M1048507">
        <v>100</v>
      </c>
    </row>
  </sheetData>
  <mergeCells count="9">
    <mergeCell ref="A10:O10"/>
    <mergeCell ref="A11:O11"/>
    <mergeCell ref="A12:O12"/>
    <mergeCell ref="A3:O3"/>
    <mergeCell ref="A5:O5"/>
    <mergeCell ref="A6:O6"/>
    <mergeCell ref="A7:O7"/>
    <mergeCell ref="A8:O8"/>
    <mergeCell ref="A9:K9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1048507"/>
  <sheetViews>
    <sheetView tabSelected="1" topLeftCell="A10" zoomScaleNormal="100" workbookViewId="0">
      <selection activeCell="D32" sqref="D32"/>
    </sheetView>
  </sheetViews>
  <sheetFormatPr defaultRowHeight="12"/>
  <cols>
    <col min="2" max="2" width="7.83203125" customWidth="1"/>
    <col min="3" max="3" width="45.33203125" customWidth="1"/>
    <col min="4" max="4" width="20.83203125" customWidth="1"/>
    <col min="5" max="5" width="24.6640625" customWidth="1"/>
    <col min="6" max="6" width="24.83203125" customWidth="1"/>
    <col min="7" max="7" width="14.5" customWidth="1"/>
    <col min="8" max="8" width="13.83203125" customWidth="1"/>
    <col min="9" max="9" width="13" customWidth="1"/>
    <col min="10" max="10" width="16" customWidth="1"/>
    <col min="11" max="11" width="14.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>
      <c r="A3" s="59" t="s">
        <v>125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>
      <c r="A5" s="60" t="s">
        <v>120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customHeight="1">
      <c r="A8" s="58" t="s">
        <v>73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customHeight="1">
      <c r="A9" s="58" t="s">
        <v>72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1"/>
      <c r="M9" s="1"/>
      <c r="N9" s="1"/>
      <c r="O9" s="1"/>
    </row>
    <row r="10" spans="1:15" ht="14.25" customHeight="1">
      <c r="A10" s="62" t="s">
        <v>13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customHeight="1">
      <c r="A11" s="62" t="s">
        <v>14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spans="1:15" ht="14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25.5">
      <c r="A13" s="16">
        <v>1</v>
      </c>
      <c r="B13" s="4" t="s">
        <v>40</v>
      </c>
      <c r="C13" s="21"/>
      <c r="D13" s="4" t="s">
        <v>11</v>
      </c>
      <c r="E13" s="4" t="s">
        <v>12</v>
      </c>
      <c r="F13" s="16" t="s">
        <v>13</v>
      </c>
      <c r="G13" s="16">
        <v>10</v>
      </c>
      <c r="H13" s="55">
        <v>10</v>
      </c>
      <c r="I13" s="56">
        <v>17.8</v>
      </c>
      <c r="J13" s="56">
        <v>0</v>
      </c>
      <c r="K13" s="56">
        <v>36.200000000000003</v>
      </c>
      <c r="L13" s="20">
        <v>43</v>
      </c>
      <c r="M13" s="10">
        <v>100</v>
      </c>
      <c r="N13" s="27">
        <f t="shared" ref="N13" si="0">ROUND(L13,0)</f>
        <v>43</v>
      </c>
      <c r="O13" s="30" t="str">
        <f>IF(AND(N13&gt;=50,N13&gt;=85),"Победитель",IF(N13&gt;=50,"Призер","Участник"))</f>
        <v>Участник</v>
      </c>
    </row>
    <row r="14" spans="1:15" ht="14.25">
      <c r="A14" s="16">
        <v>2</v>
      </c>
      <c r="B14" s="16" t="s">
        <v>35</v>
      </c>
      <c r="C14" s="16"/>
      <c r="D14" s="4" t="s">
        <v>11</v>
      </c>
      <c r="E14" s="4" t="s">
        <v>12</v>
      </c>
      <c r="F14" s="16" t="s">
        <v>13</v>
      </c>
      <c r="G14" s="16">
        <v>10</v>
      </c>
      <c r="H14" s="55">
        <v>10</v>
      </c>
      <c r="I14" s="56">
        <v>16.399999999999999</v>
      </c>
      <c r="J14" s="56">
        <v>0</v>
      </c>
      <c r="K14" s="56">
        <v>34.5</v>
      </c>
      <c r="L14" s="19">
        <v>50.9</v>
      </c>
      <c r="M14" s="10">
        <v>100</v>
      </c>
      <c r="N14" s="22">
        <v>51</v>
      </c>
      <c r="O14" s="30" t="str">
        <f t="shared" ref="O14:O15" si="1">IF(AND(N14&gt;=50,N14&gt;=75),"Победитель",IF(N14&gt;=50,"Призер","Участник"))</f>
        <v>Призер</v>
      </c>
    </row>
    <row r="15" spans="1:15" ht="14.25">
      <c r="A15" s="16">
        <v>3</v>
      </c>
      <c r="B15" s="16" t="s">
        <v>36</v>
      </c>
      <c r="C15" s="23"/>
      <c r="D15" s="4" t="s">
        <v>11</v>
      </c>
      <c r="E15" s="4" t="s">
        <v>12</v>
      </c>
      <c r="F15" s="16" t="s">
        <v>14</v>
      </c>
      <c r="G15" s="16">
        <v>10</v>
      </c>
      <c r="H15" s="55">
        <v>10</v>
      </c>
      <c r="I15" s="56">
        <v>16</v>
      </c>
      <c r="J15" s="56">
        <v>30</v>
      </c>
      <c r="K15" s="56">
        <v>40</v>
      </c>
      <c r="L15" s="19">
        <v>86</v>
      </c>
      <c r="M15" s="10">
        <v>100</v>
      </c>
      <c r="N15" s="22">
        <v>86</v>
      </c>
      <c r="O15" s="30" t="str">
        <f t="shared" si="1"/>
        <v>Победитель</v>
      </c>
    </row>
    <row r="16" spans="1:15" ht="14.25">
      <c r="A16" s="16">
        <v>4</v>
      </c>
      <c r="B16" s="23" t="s">
        <v>49</v>
      </c>
      <c r="C16" s="23"/>
      <c r="D16" s="4" t="s">
        <v>11</v>
      </c>
      <c r="E16" s="4" t="s">
        <v>12</v>
      </c>
      <c r="F16" s="28" t="s">
        <v>60</v>
      </c>
      <c r="G16" s="23">
        <v>9</v>
      </c>
      <c r="H16" s="57">
        <v>9</v>
      </c>
      <c r="I16" s="56">
        <v>17.8</v>
      </c>
      <c r="J16" s="56">
        <v>35</v>
      </c>
      <c r="K16" s="56">
        <v>32.4</v>
      </c>
      <c r="L16" s="19">
        <v>85.2</v>
      </c>
      <c r="M16" s="10">
        <v>100</v>
      </c>
      <c r="N16" s="22">
        <f t="shared" ref="N16:N17" si="2">ROUND(L16,0)</f>
        <v>85</v>
      </c>
      <c r="O16" s="30" t="str">
        <f t="shared" ref="O16:O17" si="3">IF(AND(N16&gt;=50,N16&gt;=85),"Победитель",IF(N16&gt;=50,"Призер","Участник"))</f>
        <v>Победитель</v>
      </c>
    </row>
    <row r="17" spans="1:15" ht="14.25">
      <c r="A17" s="16">
        <v>5</v>
      </c>
      <c r="B17" s="16" t="s">
        <v>37</v>
      </c>
      <c r="C17" s="23"/>
      <c r="D17" s="4" t="s">
        <v>11</v>
      </c>
      <c r="E17" s="4" t="s">
        <v>12</v>
      </c>
      <c r="F17" s="28" t="s">
        <v>13</v>
      </c>
      <c r="G17" s="23">
        <v>10</v>
      </c>
      <c r="H17" s="57">
        <v>10</v>
      </c>
      <c r="I17" s="56">
        <v>16.399999999999999</v>
      </c>
      <c r="J17" s="56">
        <v>27.6</v>
      </c>
      <c r="K17" s="56">
        <v>34.799999999999997</v>
      </c>
      <c r="L17" s="19">
        <v>78.8</v>
      </c>
      <c r="M17" s="10">
        <v>100</v>
      </c>
      <c r="N17" s="22">
        <f t="shared" si="2"/>
        <v>79</v>
      </c>
      <c r="O17" s="30" t="str">
        <f t="shared" si="3"/>
        <v>Призер</v>
      </c>
    </row>
    <row r="18" spans="1:15" ht="25.5">
      <c r="A18" s="16">
        <v>6</v>
      </c>
      <c r="B18" s="16" t="s">
        <v>38</v>
      </c>
      <c r="C18" s="54"/>
      <c r="D18" s="4" t="s">
        <v>11</v>
      </c>
      <c r="E18" s="24" t="s">
        <v>74</v>
      </c>
      <c r="F18" s="23" t="s">
        <v>91</v>
      </c>
      <c r="G18" s="16">
        <v>11</v>
      </c>
      <c r="H18" s="56">
        <v>11</v>
      </c>
      <c r="I18" s="57">
        <v>18</v>
      </c>
      <c r="J18" s="56">
        <v>26.6</v>
      </c>
      <c r="K18" s="56">
        <v>29.4</v>
      </c>
      <c r="L18" s="20">
        <v>47.4</v>
      </c>
      <c r="M18" s="10">
        <v>100</v>
      </c>
      <c r="N18" s="22">
        <f>ROUND(L18,0)</f>
        <v>47</v>
      </c>
      <c r="O18" s="30" t="s">
        <v>64</v>
      </c>
    </row>
    <row r="19" spans="1:15" ht="13.5" customHeight="1">
      <c r="A19" s="16">
        <v>7</v>
      </c>
      <c r="B19" s="16" t="s">
        <v>39</v>
      </c>
      <c r="C19" s="54"/>
      <c r="D19" s="4" t="s">
        <v>11</v>
      </c>
      <c r="E19" s="24" t="s">
        <v>74</v>
      </c>
      <c r="F19" s="16" t="s">
        <v>14</v>
      </c>
      <c r="G19" s="16">
        <v>11</v>
      </c>
      <c r="H19" s="56">
        <v>11</v>
      </c>
      <c r="I19" s="57">
        <v>17.5</v>
      </c>
      <c r="J19" s="56">
        <v>26.6</v>
      </c>
      <c r="K19" s="56">
        <v>27.9</v>
      </c>
      <c r="L19" s="20">
        <v>45.4</v>
      </c>
      <c r="M19" s="10">
        <v>100</v>
      </c>
      <c r="N19" s="22">
        <f>ROUND(L19,0)</f>
        <v>45</v>
      </c>
      <c r="O19" s="30" t="s">
        <v>64</v>
      </c>
    </row>
    <row r="20" spans="1:15" ht="21.75" customHeight="1">
      <c r="A20" s="16">
        <v>8</v>
      </c>
      <c r="B20" s="23" t="s">
        <v>50</v>
      </c>
      <c r="C20" s="54"/>
      <c r="D20" s="4" t="s">
        <v>11</v>
      </c>
      <c r="E20" s="24" t="s">
        <v>74</v>
      </c>
      <c r="F20" s="23" t="s">
        <v>91</v>
      </c>
      <c r="G20" s="16">
        <v>11</v>
      </c>
      <c r="H20" s="56">
        <v>11</v>
      </c>
      <c r="I20" s="25">
        <v>6.42</v>
      </c>
      <c r="J20" s="25">
        <v>31.9</v>
      </c>
      <c r="K20" s="25">
        <v>0</v>
      </c>
      <c r="L20" s="25">
        <f>SUM(I20:K20)</f>
        <v>38.32</v>
      </c>
      <c r="M20" s="11">
        <v>100</v>
      </c>
      <c r="N20" s="22">
        <f t="shared" ref="N20:N21" si="4">ROUND(L20,0)</f>
        <v>38</v>
      </c>
      <c r="O20" s="30" t="str">
        <f t="shared" ref="O20:O21" si="5">IF(AND(N20&gt;=50,N20&gt;=75),"Победитель",IF(N20&gt;=50,"Призер","Участник"))</f>
        <v>Участник</v>
      </c>
    </row>
    <row r="21" spans="1:15" ht="25.5">
      <c r="A21" s="16">
        <v>9</v>
      </c>
      <c r="B21" s="4" t="s">
        <v>41</v>
      </c>
      <c r="C21" s="54"/>
      <c r="D21" s="4" t="s">
        <v>11</v>
      </c>
      <c r="E21" s="24" t="s">
        <v>74</v>
      </c>
      <c r="F21" s="23" t="s">
        <v>91</v>
      </c>
      <c r="G21" s="16">
        <v>11</v>
      </c>
      <c r="H21" s="56">
        <v>11</v>
      </c>
      <c r="I21" s="26">
        <v>5.71</v>
      </c>
      <c r="J21" s="26">
        <v>31</v>
      </c>
      <c r="K21" s="26">
        <v>0</v>
      </c>
      <c r="L21" s="25">
        <f>SUM(I21:K21)</f>
        <v>36.71</v>
      </c>
      <c r="M21" s="10">
        <v>100</v>
      </c>
      <c r="N21" s="22">
        <f t="shared" si="4"/>
        <v>37</v>
      </c>
      <c r="O21" s="30" t="str">
        <f t="shared" si="5"/>
        <v>Участник</v>
      </c>
    </row>
    <row r="22" spans="1:15" ht="25.5">
      <c r="A22" s="16">
        <v>10</v>
      </c>
      <c r="B22" s="4" t="s">
        <v>106</v>
      </c>
      <c r="C22" s="54"/>
      <c r="D22" s="4" t="s">
        <v>11</v>
      </c>
      <c r="E22" s="24" t="s">
        <v>74</v>
      </c>
      <c r="F22" s="23" t="s">
        <v>91</v>
      </c>
      <c r="G22" s="16">
        <v>11</v>
      </c>
      <c r="H22" s="56">
        <v>11</v>
      </c>
      <c r="I22" s="56">
        <v>16.899999999999999</v>
      </c>
      <c r="J22" s="56">
        <v>0</v>
      </c>
      <c r="K22" s="56">
        <v>30.8</v>
      </c>
      <c r="L22" s="19">
        <v>47.7</v>
      </c>
      <c r="M22" s="10">
        <v>100</v>
      </c>
      <c r="N22" s="22">
        <f>ROUND(L22,0)</f>
        <v>48</v>
      </c>
      <c r="O22" s="30" t="str">
        <f>IF(AND(N22&gt;=50,N22&gt;=85),"Победитель",IF(N22&gt;=50,"Призер","Участник"))</f>
        <v>Участник</v>
      </c>
    </row>
    <row r="23" spans="1:15" ht="25.5">
      <c r="A23" s="16">
        <v>11</v>
      </c>
      <c r="B23" s="4" t="s">
        <v>107</v>
      </c>
      <c r="C23" s="49"/>
      <c r="D23" s="4" t="s">
        <v>11</v>
      </c>
      <c r="E23" s="24" t="s">
        <v>74</v>
      </c>
      <c r="F23" s="23" t="s">
        <v>91</v>
      </c>
      <c r="G23" s="23">
        <v>9</v>
      </c>
      <c r="H23" s="57">
        <v>9</v>
      </c>
      <c r="I23" s="57">
        <v>16.25</v>
      </c>
      <c r="J23" s="56">
        <v>26.6</v>
      </c>
      <c r="K23" s="56">
        <v>30.3</v>
      </c>
      <c r="L23" s="20">
        <v>46.6</v>
      </c>
      <c r="M23" s="10">
        <v>100</v>
      </c>
      <c r="N23" s="22">
        <f>ROUND(L23,0)</f>
        <v>47</v>
      </c>
      <c r="O23" s="30" t="str">
        <f t="shared" ref="O23" si="6">IF(AND(N23&gt;=50,N23&gt;=85),"Победитель",IF(N23&gt;=50,"Призер","Участник"))</f>
        <v>Участник</v>
      </c>
    </row>
    <row r="24" spans="1:15" ht="25.5">
      <c r="A24" s="16">
        <v>12</v>
      </c>
      <c r="B24" s="4" t="s">
        <v>108</v>
      </c>
      <c r="C24" s="49"/>
      <c r="D24" s="4" t="s">
        <v>11</v>
      </c>
      <c r="E24" s="24" t="s">
        <v>74</v>
      </c>
      <c r="F24" s="23" t="s">
        <v>91</v>
      </c>
      <c r="G24" s="23">
        <v>9</v>
      </c>
      <c r="H24" s="57">
        <v>9</v>
      </c>
      <c r="I24" s="57">
        <v>18</v>
      </c>
      <c r="J24" s="56">
        <v>26.6</v>
      </c>
      <c r="K24" s="56">
        <v>29.4</v>
      </c>
      <c r="L24" s="20">
        <v>47.4</v>
      </c>
      <c r="M24" s="10">
        <v>100</v>
      </c>
      <c r="N24" s="22">
        <f>ROUND(L24,0)</f>
        <v>47</v>
      </c>
      <c r="O24" s="30" t="s">
        <v>64</v>
      </c>
    </row>
    <row r="25" spans="1:15" ht="25.5">
      <c r="A25" s="16">
        <v>13</v>
      </c>
      <c r="B25" s="4" t="s">
        <v>109</v>
      </c>
      <c r="C25" s="49"/>
      <c r="D25" s="4" t="s">
        <v>11</v>
      </c>
      <c r="E25" s="24" t="s">
        <v>74</v>
      </c>
      <c r="F25" s="23" t="s">
        <v>91</v>
      </c>
      <c r="G25" s="23">
        <v>9</v>
      </c>
      <c r="H25" s="57">
        <v>9</v>
      </c>
      <c r="I25" s="57">
        <v>17.5</v>
      </c>
      <c r="J25" s="56">
        <v>26.6</v>
      </c>
      <c r="K25" s="56">
        <v>27.9</v>
      </c>
      <c r="L25" s="20">
        <v>45.4</v>
      </c>
      <c r="M25" s="10">
        <v>100</v>
      </c>
      <c r="N25" s="22">
        <f>ROUND(L25,0)</f>
        <v>45</v>
      </c>
      <c r="O25" s="30" t="s">
        <v>64</v>
      </c>
    </row>
    <row r="26" spans="1:15" ht="25.5">
      <c r="A26" s="16">
        <v>14</v>
      </c>
      <c r="B26" s="4" t="s">
        <v>110</v>
      </c>
      <c r="C26" s="49"/>
      <c r="D26" s="4" t="s">
        <v>11</v>
      </c>
      <c r="E26" s="24" t="s">
        <v>74</v>
      </c>
      <c r="F26" s="23" t="s">
        <v>91</v>
      </c>
      <c r="G26" s="23">
        <v>9</v>
      </c>
      <c r="H26" s="57">
        <v>9</v>
      </c>
      <c r="I26" s="25">
        <v>6.42</v>
      </c>
      <c r="J26" s="25">
        <v>31.9</v>
      </c>
      <c r="K26" s="25">
        <v>0</v>
      </c>
      <c r="L26" s="25">
        <f>SUM(I26:K26)</f>
        <v>38.32</v>
      </c>
      <c r="M26" s="11">
        <v>100</v>
      </c>
      <c r="N26" s="22">
        <f t="shared" ref="N26:N29" si="7">ROUND(L26,0)</f>
        <v>38</v>
      </c>
      <c r="O26" s="30" t="str">
        <f t="shared" ref="O26:O29" si="8">IF(AND(N26&gt;=50,N26&gt;=75),"Победитель",IF(N26&gt;=50,"Призер","Участник"))</f>
        <v>Участник</v>
      </c>
    </row>
    <row r="27" spans="1:15" ht="25.5">
      <c r="A27" s="29">
        <v>15</v>
      </c>
      <c r="B27" s="4" t="s">
        <v>111</v>
      </c>
      <c r="C27" s="49"/>
      <c r="D27" s="4" t="s">
        <v>11</v>
      </c>
      <c r="E27" s="24" t="s">
        <v>74</v>
      </c>
      <c r="F27" s="23" t="s">
        <v>91</v>
      </c>
      <c r="G27" s="23">
        <v>9</v>
      </c>
      <c r="H27" s="57">
        <v>9</v>
      </c>
      <c r="I27" s="25">
        <v>6.42</v>
      </c>
      <c r="J27" s="25">
        <v>31.9</v>
      </c>
      <c r="K27" s="25">
        <v>0</v>
      </c>
      <c r="L27" s="25">
        <f>SUM(I27:K27)</f>
        <v>38.32</v>
      </c>
      <c r="M27" s="11">
        <v>100</v>
      </c>
      <c r="N27" s="22">
        <f t="shared" si="7"/>
        <v>38</v>
      </c>
      <c r="O27" s="30" t="str">
        <f t="shared" si="8"/>
        <v>Участник</v>
      </c>
    </row>
    <row r="28" spans="1:15" ht="25.5">
      <c r="A28" s="29">
        <v>16</v>
      </c>
      <c r="B28" s="4" t="s">
        <v>112</v>
      </c>
      <c r="C28" s="49"/>
      <c r="D28" s="4" t="s">
        <v>11</v>
      </c>
      <c r="E28" s="24" t="s">
        <v>74</v>
      </c>
      <c r="F28" s="23" t="s">
        <v>91</v>
      </c>
      <c r="G28" s="23">
        <v>9</v>
      </c>
      <c r="H28" s="57">
        <v>9</v>
      </c>
      <c r="I28" s="25">
        <v>6.42</v>
      </c>
      <c r="J28" s="25">
        <v>31.9</v>
      </c>
      <c r="K28" s="25">
        <v>0</v>
      </c>
      <c r="L28" s="25">
        <f>SUM(I28:K28)</f>
        <v>38.32</v>
      </c>
      <c r="M28" s="11">
        <v>100</v>
      </c>
      <c r="N28" s="22">
        <f t="shared" si="7"/>
        <v>38</v>
      </c>
      <c r="O28" s="30" t="str">
        <f t="shared" si="8"/>
        <v>Участник</v>
      </c>
    </row>
    <row r="29" spans="1:15" ht="15" customHeight="1">
      <c r="A29" s="29">
        <v>17</v>
      </c>
      <c r="B29" s="4" t="s">
        <v>113</v>
      </c>
      <c r="C29" s="49"/>
      <c r="D29" s="4" t="s">
        <v>11</v>
      </c>
      <c r="E29" s="24" t="s">
        <v>74</v>
      </c>
      <c r="F29" s="23" t="s">
        <v>91</v>
      </c>
      <c r="G29" s="23">
        <v>9</v>
      </c>
      <c r="H29" s="57">
        <v>9</v>
      </c>
      <c r="I29" s="26">
        <v>5.71</v>
      </c>
      <c r="J29" s="26">
        <v>31</v>
      </c>
      <c r="K29" s="26">
        <v>0</v>
      </c>
      <c r="L29" s="25">
        <f>SUM(I29:K29)</f>
        <v>36.71</v>
      </c>
      <c r="M29" s="10">
        <v>100</v>
      </c>
      <c r="N29" s="22">
        <f t="shared" si="7"/>
        <v>37</v>
      </c>
      <c r="O29" s="30" t="str">
        <f t="shared" si="8"/>
        <v>Участник</v>
      </c>
    </row>
    <row r="30" spans="1:15" ht="25.5">
      <c r="A30" s="29">
        <v>18</v>
      </c>
      <c r="B30" s="4" t="s">
        <v>114</v>
      </c>
      <c r="C30" s="49"/>
      <c r="D30" s="4" t="s">
        <v>11</v>
      </c>
      <c r="E30" s="24" t="s">
        <v>74</v>
      </c>
      <c r="F30" s="23" t="s">
        <v>91</v>
      </c>
      <c r="G30" s="23">
        <v>9</v>
      </c>
      <c r="H30" s="57">
        <v>9</v>
      </c>
      <c r="I30" s="57">
        <v>18</v>
      </c>
      <c r="J30" s="56">
        <v>26.6</v>
      </c>
      <c r="K30" s="56">
        <v>29.4</v>
      </c>
      <c r="L30" s="20">
        <v>47.4</v>
      </c>
      <c r="M30" s="10">
        <v>100</v>
      </c>
      <c r="N30" s="22">
        <f>ROUND(L30,0)</f>
        <v>47</v>
      </c>
      <c r="O30" s="30" t="s">
        <v>64</v>
      </c>
    </row>
    <row r="31" spans="1:15" ht="25.5">
      <c r="A31" s="29">
        <v>19</v>
      </c>
      <c r="B31" s="4" t="s">
        <v>115</v>
      </c>
      <c r="C31" s="49"/>
      <c r="D31" s="4" t="s">
        <v>11</v>
      </c>
      <c r="E31" s="24" t="s">
        <v>74</v>
      </c>
      <c r="F31" s="23" t="s">
        <v>92</v>
      </c>
      <c r="G31" s="23">
        <v>9</v>
      </c>
      <c r="H31" s="57">
        <v>9</v>
      </c>
      <c r="I31" s="57">
        <v>17.5</v>
      </c>
      <c r="J31" s="56">
        <v>26.6</v>
      </c>
      <c r="K31" s="56">
        <v>27.9</v>
      </c>
      <c r="L31" s="20">
        <v>45.4</v>
      </c>
      <c r="M31" s="10">
        <v>100</v>
      </c>
      <c r="N31" s="22">
        <f>ROUND(L31,0)</f>
        <v>45</v>
      </c>
      <c r="O31" s="30" t="s">
        <v>64</v>
      </c>
    </row>
    <row r="32" spans="1:15" ht="25.5">
      <c r="A32" s="29">
        <v>20</v>
      </c>
      <c r="B32" s="4" t="s">
        <v>116</v>
      </c>
      <c r="C32" s="49"/>
      <c r="D32" s="4" t="s">
        <v>11</v>
      </c>
      <c r="E32" s="24" t="s">
        <v>74</v>
      </c>
      <c r="F32" s="23" t="s">
        <v>92</v>
      </c>
      <c r="G32" s="23">
        <v>9</v>
      </c>
      <c r="H32" s="57">
        <v>9</v>
      </c>
      <c r="I32" s="25">
        <v>6.42</v>
      </c>
      <c r="J32" s="25">
        <v>31.9</v>
      </c>
      <c r="K32" s="25">
        <v>0</v>
      </c>
      <c r="L32" s="25">
        <f>SUM(I32:K32)</f>
        <v>38.32</v>
      </c>
      <c r="M32" s="11">
        <v>100</v>
      </c>
      <c r="N32" s="22">
        <f t="shared" ref="N32:N33" si="9">ROUND(L32,0)</f>
        <v>38</v>
      </c>
      <c r="O32" s="30" t="str">
        <f t="shared" ref="O32:O33" si="10">IF(AND(N32&gt;=50,N32&gt;=75),"Победитель",IF(N32&gt;=50,"Призер","Участник"))</f>
        <v>Участник</v>
      </c>
    </row>
    <row r="33" spans="1:15" ht="25.5">
      <c r="A33" s="29">
        <v>21</v>
      </c>
      <c r="B33" s="4" t="s">
        <v>117</v>
      </c>
      <c r="C33" s="49"/>
      <c r="D33" s="4" t="s">
        <v>11</v>
      </c>
      <c r="E33" s="24" t="s">
        <v>74</v>
      </c>
      <c r="F33" s="23" t="s">
        <v>92</v>
      </c>
      <c r="G33" s="23">
        <v>9</v>
      </c>
      <c r="H33" s="57">
        <v>9</v>
      </c>
      <c r="I33" s="26">
        <v>5.71</v>
      </c>
      <c r="J33" s="26">
        <v>31</v>
      </c>
      <c r="K33" s="26">
        <v>0</v>
      </c>
      <c r="L33" s="25">
        <f>SUM(I33:K33)</f>
        <v>36.71</v>
      </c>
      <c r="M33" s="10">
        <v>100</v>
      </c>
      <c r="N33" s="22">
        <f t="shared" si="9"/>
        <v>37</v>
      </c>
      <c r="O33" s="30" t="str">
        <f t="shared" si="10"/>
        <v>Участник</v>
      </c>
    </row>
    <row r="34" spans="1:15" ht="25.5">
      <c r="A34" s="29">
        <v>22</v>
      </c>
      <c r="B34" s="4" t="s">
        <v>118</v>
      </c>
      <c r="C34" s="49"/>
      <c r="D34" s="4" t="s">
        <v>11</v>
      </c>
      <c r="E34" s="24" t="s">
        <v>74</v>
      </c>
      <c r="F34" s="23" t="s">
        <v>92</v>
      </c>
      <c r="G34" s="23">
        <v>9</v>
      </c>
      <c r="H34" s="57">
        <v>9</v>
      </c>
      <c r="I34" s="57">
        <v>18</v>
      </c>
      <c r="J34" s="56">
        <v>26.6</v>
      </c>
      <c r="K34" s="56">
        <v>29.4</v>
      </c>
      <c r="L34" s="20">
        <v>47.4</v>
      </c>
      <c r="M34" s="10">
        <v>100</v>
      </c>
      <c r="N34" s="22">
        <f>ROUND(L34,0)</f>
        <v>47</v>
      </c>
      <c r="O34" s="30" t="s">
        <v>64</v>
      </c>
    </row>
    <row r="35" spans="1:15" ht="25.5">
      <c r="A35" s="29">
        <v>23</v>
      </c>
      <c r="B35" s="4" t="s">
        <v>119</v>
      </c>
      <c r="C35" s="49"/>
      <c r="D35" s="4" t="s">
        <v>11</v>
      </c>
      <c r="E35" s="24" t="s">
        <v>74</v>
      </c>
      <c r="F35" s="23" t="s">
        <v>92</v>
      </c>
      <c r="G35" s="23">
        <v>9</v>
      </c>
      <c r="H35" s="57">
        <v>9</v>
      </c>
      <c r="I35" s="57">
        <v>17.5</v>
      </c>
      <c r="J35" s="56">
        <v>26.6</v>
      </c>
      <c r="K35" s="56">
        <v>27.9</v>
      </c>
      <c r="L35" s="20">
        <v>45.4</v>
      </c>
      <c r="M35" s="10">
        <v>100</v>
      </c>
      <c r="N35" s="22">
        <f>ROUND(L35,0)</f>
        <v>45</v>
      </c>
      <c r="O35" s="30" t="s">
        <v>64</v>
      </c>
    </row>
    <row r="36" spans="1:15" ht="12.75">
      <c r="D36" s="4"/>
    </row>
    <row r="42" spans="1:15" ht="31.5" customHeight="1"/>
    <row r="48" spans="1:15" ht="31.5" customHeight="1"/>
    <row r="49" spans="16:16" ht="15" customHeight="1"/>
    <row r="50" spans="16:16" ht="29.25" customHeight="1">
      <c r="P50" t="s">
        <v>54</v>
      </c>
    </row>
    <row r="54" spans="16:16" ht="15" customHeight="1"/>
    <row r="55" spans="16:16" ht="15" customHeight="1"/>
    <row r="56" spans="16:16" ht="14.25" customHeight="1"/>
    <row r="57" spans="16:16" ht="14.25" customHeight="1"/>
    <row r="58" spans="16:16" ht="29.25" customHeight="1"/>
    <row r="59" spans="16:16" ht="28.5" customHeight="1"/>
    <row r="60" spans="16:16" ht="21.75" customHeight="1"/>
    <row r="1048507" spans="13:13">
      <c r="M1048507">
        <v>100</v>
      </c>
    </row>
  </sheetData>
  <mergeCells count="9">
    <mergeCell ref="A10:O10"/>
    <mergeCell ref="A11:O11"/>
    <mergeCell ref="A12:O12"/>
    <mergeCell ref="A9:K9"/>
    <mergeCell ref="A3:O3"/>
    <mergeCell ref="A5:O5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fitToWidth="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5-6 дев</vt:lpstr>
      <vt:lpstr>5-6 юн</vt:lpstr>
      <vt:lpstr>7-8 дев</vt:lpstr>
      <vt:lpstr>7-8 юн</vt:lpstr>
      <vt:lpstr>9-11 дев</vt:lpstr>
      <vt:lpstr>9-11 юн</vt:lpstr>
      <vt:lpstr>'5-6 дев'!Область_печати</vt:lpstr>
      <vt:lpstr>'5-6 юн'!Область_печати</vt:lpstr>
      <vt:lpstr>'7-8 дев'!Область_печати</vt:lpstr>
      <vt:lpstr>'7-8 юн'!Область_печати</vt:lpstr>
      <vt:lpstr>'9-11 дев'!Область_печати</vt:lpstr>
      <vt:lpstr>'9-11 юн'!Область_печати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2026-10-07T10:08:43Z</cp:lastPrinted>
  <dcterms:created xsi:type="dcterms:W3CDTF">2017-09-13T09:18:13Z</dcterms:created>
  <dcterms:modified xsi:type="dcterms:W3CDTF">2026-10-16T08:45:47Z</dcterms:modified>
</cp:coreProperties>
</file>